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Катерина\ЗВІТИ\Ефективність\2020\2020\9 місяців 2020\"/>
    </mc:Choice>
  </mc:AlternateContent>
  <bookViews>
    <workbookView xWindow="390" yWindow="600" windowWidth="19815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6" i="1" l="1"/>
  <c r="S6" i="1" s="1"/>
  <c r="R7" i="1"/>
  <c r="R8" i="1"/>
  <c r="S8" i="1" s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5" i="1"/>
  <c r="N28" i="1"/>
  <c r="N6" i="1"/>
  <c r="N7" i="1"/>
  <c r="S7" i="1" s="1"/>
  <c r="N8" i="1"/>
  <c r="N9" i="1"/>
  <c r="S9" i="1" s="1"/>
  <c r="N10" i="1"/>
  <c r="N11" i="1"/>
  <c r="S11" i="1" s="1"/>
  <c r="N12" i="1"/>
  <c r="N13" i="1"/>
  <c r="S13" i="1" s="1"/>
  <c r="N14" i="1"/>
  <c r="N15" i="1"/>
  <c r="S15" i="1" s="1"/>
  <c r="N16" i="1"/>
  <c r="N17" i="1"/>
  <c r="S17" i="1" s="1"/>
  <c r="N18" i="1"/>
  <c r="N19" i="1"/>
  <c r="N20" i="1"/>
  <c r="N21" i="1"/>
  <c r="S21" i="1" s="1"/>
  <c r="N22" i="1"/>
  <c r="N23" i="1"/>
  <c r="S23" i="1" s="1"/>
  <c r="N24" i="1"/>
  <c r="N25" i="1"/>
  <c r="S25" i="1" s="1"/>
  <c r="N26" i="1"/>
  <c r="N27" i="1"/>
  <c r="S27" i="1" s="1"/>
  <c r="N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S19" i="1" s="1"/>
  <c r="H20" i="1"/>
  <c r="H21" i="1"/>
  <c r="H22" i="1"/>
  <c r="H23" i="1"/>
  <c r="H24" i="1"/>
  <c r="H25" i="1"/>
  <c r="H26" i="1"/>
  <c r="H27" i="1"/>
  <c r="H28" i="1"/>
  <c r="H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  <c r="S10" i="1"/>
  <c r="S12" i="1"/>
  <c r="S14" i="1"/>
  <c r="S16" i="1"/>
  <c r="S18" i="1"/>
  <c r="S20" i="1"/>
  <c r="S22" i="1"/>
  <c r="S24" i="1"/>
  <c r="S26" i="1"/>
  <c r="S28" i="1"/>
  <c r="S5" i="1"/>
  <c r="T6" i="1" l="1"/>
  <c r="T5" i="1"/>
  <c r="T27" i="1"/>
  <c r="T25" i="1"/>
  <c r="T23" i="1"/>
  <c r="T21" i="1"/>
  <c r="T19" i="1"/>
  <c r="T17" i="1"/>
  <c r="T15" i="1"/>
  <c r="T13" i="1"/>
  <c r="T11" i="1"/>
  <c r="T9" i="1"/>
  <c r="T7" i="1"/>
  <c r="T28" i="1"/>
  <c r="T26" i="1"/>
  <c r="T24" i="1"/>
  <c r="T22" i="1"/>
  <c r="T20" i="1"/>
  <c r="T18" i="1"/>
  <c r="T16" i="1"/>
  <c r="T14" i="1"/>
  <c r="T12" i="1"/>
  <c r="T10" i="1"/>
  <c r="T8" i="1"/>
  <c r="Q31" i="1" l="1"/>
  <c r="E31" i="1"/>
  <c r="D31" i="1"/>
  <c r="C31" i="1"/>
  <c r="G31" i="1" l="1"/>
  <c r="K31" i="1"/>
  <c r="M31" i="1"/>
  <c r="O31" i="1"/>
</calcChain>
</file>

<file path=xl/sharedStrings.xml><?xml version="1.0" encoding="utf-8"?>
<sst xmlns="http://schemas.openxmlformats.org/spreadsheetml/2006/main" count="53" uniqueCount="40">
  <si>
    <t>Ефективність здійснення державного нагляду (контролю) за ресурсними напрямами</t>
  </si>
  <si>
    <t>Всього по всім напрямкам, Рік: 2020, Три квартали</t>
  </si>
  <si>
    <t xml:space="preserve">Кількість проведених перевірок об’єктів державного нагляду (контролю) </t>
  </si>
  <si>
    <t>Кількість складених протоколів</t>
  </si>
  <si>
    <t>Притягнуто до адміністративної відповідальності</t>
  </si>
  <si>
    <t>Сума накладених штрафів, 
тис. грн</t>
  </si>
  <si>
    <t>Сума стягнутих штрафів, тис.грн</t>
  </si>
  <si>
    <t>Сума пред'явлених претензій та позовів за екологічні збитки, тис. грн</t>
  </si>
  <si>
    <t>Сума стягнутих претензій та позовів за екологічні збитки, тис. грн</t>
  </si>
  <si>
    <t>Рейтинг</t>
  </si>
  <si>
    <t>Одним ресурсним інспектором</t>
  </si>
  <si>
    <t>Всього</t>
  </si>
  <si>
    <t>Кількість ресурсних інспекторів
(по штату)
01.10.2020</t>
  </si>
  <si>
    <t>Кількість ресурсних інспекторів
(фактично)
01.10.2020</t>
  </si>
  <si>
    <r>
      <t xml:space="preserve">Кіровоградська область </t>
    </r>
    <r>
      <rPr>
        <sz val="14"/>
        <color theme="8" tint="-0.249977111117893"/>
        <rFont val="Calibri"/>
        <family val="2"/>
        <charset val="204"/>
      </rPr>
      <t>+</t>
    </r>
  </si>
  <si>
    <r>
      <t xml:space="preserve">Вінницька область </t>
    </r>
    <r>
      <rPr>
        <sz val="14"/>
        <color theme="8" tint="-0.249977111117893"/>
        <rFont val="Calibri"/>
        <family val="2"/>
        <charset val="204"/>
      </rPr>
      <t>+</t>
    </r>
  </si>
  <si>
    <r>
      <t xml:space="preserve">Луганська область </t>
    </r>
    <r>
      <rPr>
        <sz val="14"/>
        <color rgb="FF00B050"/>
        <rFont val="Calibri"/>
        <family val="2"/>
        <charset val="204"/>
      </rPr>
      <t>↑ 5</t>
    </r>
  </si>
  <si>
    <r>
      <t xml:space="preserve">Харківська область </t>
    </r>
    <r>
      <rPr>
        <sz val="14"/>
        <color rgb="FF00B050"/>
        <rFont val="Calibri"/>
        <family val="2"/>
        <charset val="204"/>
      </rPr>
      <t>↑ 2</t>
    </r>
  </si>
  <si>
    <r>
      <t xml:space="preserve">Дніпропетровська область </t>
    </r>
    <r>
      <rPr>
        <sz val="14"/>
        <color rgb="FFFF0000"/>
        <rFont val="Calibri"/>
        <family val="2"/>
        <charset val="204"/>
      </rPr>
      <t>↓ 2</t>
    </r>
  </si>
  <si>
    <r>
      <t xml:space="preserve">Хмельницька область </t>
    </r>
    <r>
      <rPr>
        <sz val="14"/>
        <color rgb="FF00B050"/>
        <rFont val="Calibri"/>
        <family val="2"/>
        <charset val="204"/>
      </rPr>
      <t>↑ 4</t>
    </r>
  </si>
  <si>
    <r>
      <t xml:space="preserve">Тернопільська область </t>
    </r>
    <r>
      <rPr>
        <sz val="14"/>
        <color rgb="FF00B050"/>
        <rFont val="Calibri"/>
        <family val="2"/>
        <charset val="204"/>
      </rPr>
      <t>↑ 7</t>
    </r>
  </si>
  <si>
    <r>
      <t xml:space="preserve">Полтавська область </t>
    </r>
    <r>
      <rPr>
        <sz val="14"/>
        <color rgb="FF00B050"/>
        <rFont val="Calibri"/>
        <family val="2"/>
        <charset val="204"/>
      </rPr>
      <t>↑ 11</t>
    </r>
  </si>
  <si>
    <r>
      <t xml:space="preserve">Рівненська область </t>
    </r>
    <r>
      <rPr>
        <sz val="14"/>
        <color rgb="FFFF0000"/>
        <rFont val="Calibri"/>
        <family val="2"/>
        <charset val="204"/>
      </rPr>
      <t>↓ 4</t>
    </r>
  </si>
  <si>
    <r>
      <t xml:space="preserve">Черкаська область </t>
    </r>
    <r>
      <rPr>
        <sz val="14"/>
        <color rgb="FF00B050"/>
        <rFont val="Calibri"/>
        <family val="2"/>
        <charset val="204"/>
      </rPr>
      <t>↑ 6</t>
    </r>
  </si>
  <si>
    <r>
      <t xml:space="preserve">Львівська область </t>
    </r>
    <r>
      <rPr>
        <sz val="14"/>
        <color rgb="FFFF0000"/>
        <rFont val="Calibri"/>
        <family val="2"/>
        <charset val="204"/>
      </rPr>
      <t>↓ 5</t>
    </r>
  </si>
  <si>
    <r>
      <t xml:space="preserve">Волинська область </t>
    </r>
    <r>
      <rPr>
        <sz val="14"/>
        <color rgb="FF00B050"/>
        <rFont val="Calibri"/>
        <family val="2"/>
        <charset val="204"/>
      </rPr>
      <t>↑ 5</t>
    </r>
  </si>
  <si>
    <r>
      <t xml:space="preserve">Сумська область </t>
    </r>
    <r>
      <rPr>
        <sz val="14"/>
        <color rgb="FFFF0000"/>
        <rFont val="Calibri"/>
        <family val="2"/>
        <charset val="204"/>
      </rPr>
      <t>↓ 2</t>
    </r>
  </si>
  <si>
    <r>
      <t xml:space="preserve">Чернігівська область </t>
    </r>
    <r>
      <rPr>
        <sz val="14"/>
        <color rgb="FFFF0000"/>
        <rFont val="Calibri"/>
        <family val="2"/>
        <charset val="204"/>
      </rPr>
      <t>↓ 7</t>
    </r>
  </si>
  <si>
    <r>
      <t xml:space="preserve">Миколаївська область </t>
    </r>
    <r>
      <rPr>
        <sz val="14"/>
        <color theme="8" tint="-0.249977111117893"/>
        <rFont val="Calibri"/>
        <family val="2"/>
        <charset val="204"/>
      </rPr>
      <t>+</t>
    </r>
  </si>
  <si>
    <r>
      <t xml:space="preserve">Закарпатська область </t>
    </r>
    <r>
      <rPr>
        <sz val="14"/>
        <color rgb="FFFF0000"/>
        <rFont val="Calibri"/>
        <family val="2"/>
        <charset val="204"/>
      </rPr>
      <t>↓ 1</t>
    </r>
  </si>
  <si>
    <r>
      <t xml:space="preserve">Одеська область </t>
    </r>
    <r>
      <rPr>
        <sz val="14"/>
        <color rgb="FF00B050"/>
        <rFont val="Calibri"/>
        <family val="2"/>
        <charset val="204"/>
      </rPr>
      <t>↑ 2</t>
    </r>
  </si>
  <si>
    <r>
      <t xml:space="preserve">Херсонська область </t>
    </r>
    <r>
      <rPr>
        <sz val="14"/>
        <color rgb="FFFF0000"/>
        <rFont val="Calibri"/>
        <family val="2"/>
        <charset val="204"/>
      </rPr>
      <t>↓ 4</t>
    </r>
  </si>
  <si>
    <t xml:space="preserve">Азовська морська Інспекція  </t>
  </si>
  <si>
    <t xml:space="preserve">Кримсько-Чорноморський округ </t>
  </si>
  <si>
    <r>
      <t xml:space="preserve">Житомирська область </t>
    </r>
    <r>
      <rPr>
        <sz val="14"/>
        <color rgb="FFFF0000"/>
        <rFont val="Calibri"/>
        <family val="2"/>
        <charset val="204"/>
      </rPr>
      <t>↓ 12</t>
    </r>
  </si>
  <si>
    <r>
      <t xml:space="preserve">Івано-Франківська область </t>
    </r>
    <r>
      <rPr>
        <sz val="14"/>
        <color rgb="FF00B050"/>
        <rFont val="Calibri"/>
        <family val="2"/>
        <charset val="204"/>
      </rPr>
      <t>↑ 6</t>
    </r>
  </si>
  <si>
    <r>
      <t xml:space="preserve">Столичний округ </t>
    </r>
    <r>
      <rPr>
        <sz val="14"/>
        <color rgb="FFFF0000"/>
        <rFont val="Calibri"/>
        <family val="2"/>
        <charset val="204"/>
      </rPr>
      <t>↓ 9</t>
    </r>
  </si>
  <si>
    <r>
      <t xml:space="preserve">Донецька область </t>
    </r>
    <r>
      <rPr>
        <sz val="14"/>
        <color rgb="FF00B050"/>
        <rFont val="Calibri"/>
        <family val="2"/>
        <charset val="204"/>
      </rPr>
      <t>↑ 7</t>
    </r>
  </si>
  <si>
    <r>
      <t xml:space="preserve">Запорізька область </t>
    </r>
    <r>
      <rPr>
        <sz val="14"/>
        <color rgb="FFFF0000"/>
        <rFont val="Calibri"/>
        <family val="2"/>
        <charset val="204"/>
      </rPr>
      <t>↓ 8</t>
    </r>
  </si>
  <si>
    <r>
      <t xml:space="preserve">Чернівецька область </t>
    </r>
    <r>
      <rPr>
        <sz val="14"/>
        <color rgb="FF00B050"/>
        <rFont val="Calibri"/>
        <family val="2"/>
        <charset val="204"/>
      </rPr>
      <t>↑ 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</si>
</sst>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8" tint="-0.249977111117893"/>
      <name val="Calibri"/>
      <family val="2"/>
      <charset val="204"/>
    </font>
    <font>
      <sz val="14"/>
      <color theme="8" tint="-0.249977111117893"/>
      <name val="Calibri"/>
      <family val="2"/>
      <charset val="204"/>
    </font>
    <font>
      <sz val="11"/>
      <color rgb="FF00B05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E2EEDA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6" tint="0.59999389629810485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2" borderId="7" xfId="0" applyFill="1" applyBorder="1"/>
    <xf numFmtId="0" fontId="11" fillId="2" borderId="7" xfId="0" applyFont="1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2" borderId="8" xfId="0" applyFill="1" applyBorder="1"/>
    <xf numFmtId="0" fontId="11" fillId="2" borderId="8" xfId="0" applyFont="1" applyFill="1" applyBorder="1" applyAlignment="1">
      <alignment horizontal="left" wrapText="1"/>
    </xf>
    <xf numFmtId="0" fontId="0" fillId="6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 vertical="center"/>
    </xf>
    <xf numFmtId="1" fontId="0" fillId="8" borderId="7" xfId="0" applyNumberFormat="1" applyFill="1" applyBorder="1" applyAlignment="1">
      <alignment horizontal="center"/>
    </xf>
    <xf numFmtId="164" fontId="0" fillId="8" borderId="7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7" zoomScaleNormal="100" workbookViewId="0">
      <selection activeCell="D22" sqref="D22"/>
    </sheetView>
  </sheetViews>
  <sheetFormatPr defaultRowHeight="15" x14ac:dyDescent="0.25"/>
  <cols>
    <col min="2" max="2" width="30.28515625" customWidth="1"/>
    <col min="3" max="4" width="11" customWidth="1"/>
    <col min="5" max="5" width="13.7109375" customWidth="1"/>
    <col min="6" max="6" width="14.140625" customWidth="1"/>
    <col min="7" max="7" width="13.7109375" customWidth="1"/>
    <col min="8" max="8" width="12.7109375" customWidth="1"/>
    <col min="9" max="9" width="13.7109375" customWidth="1"/>
    <col min="10" max="10" width="13.140625" customWidth="1"/>
    <col min="11" max="11" width="13.85546875" customWidth="1"/>
    <col min="12" max="12" width="12.28515625" customWidth="1"/>
    <col min="13" max="13" width="13.7109375" customWidth="1"/>
    <col min="14" max="14" width="12.140625" customWidth="1"/>
    <col min="15" max="16" width="14.7109375" customWidth="1"/>
    <col min="17" max="17" width="14.140625" customWidth="1"/>
    <col min="18" max="18" width="14.85546875" customWidth="1"/>
    <col min="19" max="19" width="10.42578125" customWidth="1"/>
  </cols>
  <sheetData>
    <row r="1" spans="1:20" s="4" customFormat="1" ht="18.75" customHeight="1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s="3" customFormat="1" ht="15.7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s="5" customFormat="1" ht="48.75" customHeight="1" x14ac:dyDescent="0.2">
      <c r="A3" s="43"/>
      <c r="B3" s="47"/>
      <c r="C3" s="51" t="s">
        <v>12</v>
      </c>
      <c r="D3" s="47" t="s">
        <v>13</v>
      </c>
      <c r="E3" s="47" t="s">
        <v>2</v>
      </c>
      <c r="F3" s="47"/>
      <c r="G3" s="48" t="s">
        <v>3</v>
      </c>
      <c r="H3" s="49"/>
      <c r="I3" s="47" t="s">
        <v>4</v>
      </c>
      <c r="J3" s="47"/>
      <c r="K3" s="47" t="s">
        <v>5</v>
      </c>
      <c r="L3" s="47"/>
      <c r="M3" s="48" t="s">
        <v>6</v>
      </c>
      <c r="N3" s="49"/>
      <c r="O3" s="47" t="s">
        <v>7</v>
      </c>
      <c r="P3" s="47"/>
      <c r="Q3" s="47" t="s">
        <v>8</v>
      </c>
      <c r="R3" s="47"/>
      <c r="S3" s="50" t="s">
        <v>9</v>
      </c>
    </row>
    <row r="4" spans="1:20" s="5" customFormat="1" ht="36" customHeight="1" x14ac:dyDescent="0.2">
      <c r="A4" s="44"/>
      <c r="B4" s="47"/>
      <c r="C4" s="52"/>
      <c r="D4" s="47"/>
      <c r="E4" s="7" t="s">
        <v>10</v>
      </c>
      <c r="F4" s="6" t="s">
        <v>9</v>
      </c>
      <c r="G4" s="7" t="s">
        <v>10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9</v>
      </c>
      <c r="M4" s="7" t="s">
        <v>10</v>
      </c>
      <c r="N4" s="7" t="s">
        <v>9</v>
      </c>
      <c r="O4" s="7" t="s">
        <v>10</v>
      </c>
      <c r="P4" s="7" t="s">
        <v>9</v>
      </c>
      <c r="Q4" s="7" t="s">
        <v>10</v>
      </c>
      <c r="R4" s="7" t="s">
        <v>9</v>
      </c>
      <c r="S4" s="50"/>
    </row>
    <row r="5" spans="1:20" s="1" customFormat="1" ht="18.75" x14ac:dyDescent="0.3">
      <c r="A5" s="9">
        <v>1</v>
      </c>
      <c r="B5" s="11" t="s">
        <v>14</v>
      </c>
      <c r="C5" s="18">
        <v>28</v>
      </c>
      <c r="D5" s="2">
        <v>25</v>
      </c>
      <c r="E5" s="20">
        <v>87.08</v>
      </c>
      <c r="F5" s="38">
        <f>RANK(E5,$E$5:$E$28)</f>
        <v>1</v>
      </c>
      <c r="G5" s="20">
        <v>77.64</v>
      </c>
      <c r="H5" s="38">
        <f>RANK(G5,$G$5:$G$28)</f>
        <v>1</v>
      </c>
      <c r="I5" s="20">
        <v>74.760000000000005</v>
      </c>
      <c r="J5" s="38">
        <f>RANK(I5,$I$5:$I$28)</f>
        <v>1</v>
      </c>
      <c r="K5" s="41">
        <v>24.625520000000002</v>
      </c>
      <c r="L5" s="8">
        <f>RANK(K5,$K$5:$K$28)</f>
        <v>1</v>
      </c>
      <c r="M5" s="41">
        <v>22.940479999999997</v>
      </c>
      <c r="N5" s="8">
        <f>RANK(M5,$M$5:$M$28)</f>
        <v>1</v>
      </c>
      <c r="O5" s="41">
        <v>466.33488</v>
      </c>
      <c r="P5" s="8">
        <f>RANK(O5,$O$5:$O$28)</f>
        <v>11</v>
      </c>
      <c r="Q5" s="41">
        <v>167.72524000000001</v>
      </c>
      <c r="R5" s="8">
        <f>RANK(Q5,$Q$5:$Q$28)</f>
        <v>2</v>
      </c>
      <c r="S5" s="10">
        <f>(F5+H5+J5+L5+N5+P5+R5)/7</f>
        <v>2.5714285714285716</v>
      </c>
      <c r="T5" s="1">
        <f>RANK(S5,$S$5:$S$28,1)</f>
        <v>1</v>
      </c>
    </row>
    <row r="6" spans="1:20" ht="18.75" x14ac:dyDescent="0.3">
      <c r="A6" s="9">
        <v>2</v>
      </c>
      <c r="B6" s="12" t="s">
        <v>17</v>
      </c>
      <c r="C6" s="18">
        <v>42</v>
      </c>
      <c r="D6" s="2">
        <v>33</v>
      </c>
      <c r="E6" s="20">
        <v>57.666666666666664</v>
      </c>
      <c r="F6" s="38">
        <f t="shared" ref="F6:F28" si="0">RANK(E6,$E$5:$E$28)</f>
        <v>2</v>
      </c>
      <c r="G6" s="20">
        <v>66.030303030303031</v>
      </c>
      <c r="H6" s="38">
        <f t="shared" ref="H6:H28" si="1">RANK(G6,$G$5:$G$28)</f>
        <v>2</v>
      </c>
      <c r="I6" s="20">
        <v>65.515151515151516</v>
      </c>
      <c r="J6" s="38">
        <f t="shared" ref="J6:J28" si="2">RANK(I6,$I$5:$I$28)</f>
        <v>2</v>
      </c>
      <c r="K6" s="41">
        <v>18.438303030303032</v>
      </c>
      <c r="L6" s="8">
        <f t="shared" ref="L6:L28" si="3">RANK(K6,$K$5:$K$28)</f>
        <v>2</v>
      </c>
      <c r="M6" s="41">
        <v>18.178666666666665</v>
      </c>
      <c r="N6" s="8">
        <f t="shared" ref="N6:N27" si="4">RANK(M6,$M$5:$M$28)</f>
        <v>2</v>
      </c>
      <c r="O6" s="41">
        <v>1184.8960303030303</v>
      </c>
      <c r="P6" s="8">
        <f t="shared" ref="P6:P28" si="5">RANK(O6,$O$5:$O$28)</f>
        <v>5</v>
      </c>
      <c r="Q6" s="41">
        <v>109.97906060606061</v>
      </c>
      <c r="R6" s="8">
        <f t="shared" ref="R6:R28" si="6">RANK(Q6,$Q$5:$Q$28)</f>
        <v>7</v>
      </c>
      <c r="S6" s="10">
        <f t="shared" ref="S6:S28" si="7">(F6+H6+J6+L6+N6+P6+R6)/7</f>
        <v>3.1428571428571428</v>
      </c>
      <c r="T6" s="1">
        <f t="shared" ref="T6:T28" si="8">RANK(S6,$S$5:$S$28,1)</f>
        <v>2</v>
      </c>
    </row>
    <row r="7" spans="1:20" ht="18.75" x14ac:dyDescent="0.3">
      <c r="A7" s="9">
        <v>3</v>
      </c>
      <c r="B7" s="11" t="s">
        <v>15</v>
      </c>
      <c r="C7" s="18">
        <v>36</v>
      </c>
      <c r="D7" s="2">
        <v>32</v>
      </c>
      <c r="E7" s="20">
        <v>40.84375</v>
      </c>
      <c r="F7" s="38">
        <f t="shared" si="0"/>
        <v>7</v>
      </c>
      <c r="G7" s="20">
        <v>39.5</v>
      </c>
      <c r="H7" s="38">
        <f t="shared" si="1"/>
        <v>7</v>
      </c>
      <c r="I7" s="20">
        <v>38.28125</v>
      </c>
      <c r="J7" s="38">
        <f t="shared" si="2"/>
        <v>5</v>
      </c>
      <c r="K7" s="41">
        <v>14.244406250000001</v>
      </c>
      <c r="L7" s="8">
        <f t="shared" si="3"/>
        <v>4</v>
      </c>
      <c r="M7" s="41">
        <v>12.303750000000001</v>
      </c>
      <c r="N7" s="8">
        <f t="shared" si="4"/>
        <v>4</v>
      </c>
      <c r="O7" s="41">
        <v>499.55278125000001</v>
      </c>
      <c r="P7" s="8">
        <f t="shared" si="5"/>
        <v>10</v>
      </c>
      <c r="Q7" s="41">
        <v>138.03312500000001</v>
      </c>
      <c r="R7" s="8">
        <f t="shared" si="6"/>
        <v>5</v>
      </c>
      <c r="S7" s="10">
        <f t="shared" si="7"/>
        <v>6</v>
      </c>
      <c r="T7" s="1">
        <f t="shared" si="8"/>
        <v>3</v>
      </c>
    </row>
    <row r="8" spans="1:20" ht="18.75" x14ac:dyDescent="0.3">
      <c r="A8" s="9">
        <v>4</v>
      </c>
      <c r="B8" s="13" t="s">
        <v>18</v>
      </c>
      <c r="C8" s="18">
        <v>44</v>
      </c>
      <c r="D8" s="2">
        <v>31</v>
      </c>
      <c r="E8" s="20">
        <v>55.774193548387096</v>
      </c>
      <c r="F8" s="38">
        <f t="shared" si="0"/>
        <v>3</v>
      </c>
      <c r="G8" s="20">
        <v>56</v>
      </c>
      <c r="H8" s="38">
        <f t="shared" si="1"/>
        <v>3</v>
      </c>
      <c r="I8" s="20">
        <v>32.193548387096776</v>
      </c>
      <c r="J8" s="38">
        <f t="shared" si="2"/>
        <v>11</v>
      </c>
      <c r="K8" s="41">
        <v>16.323838709677418</v>
      </c>
      <c r="L8" s="8">
        <f t="shared" si="3"/>
        <v>3</v>
      </c>
      <c r="M8" s="41">
        <v>15.893903225806453</v>
      </c>
      <c r="N8" s="8">
        <f t="shared" si="4"/>
        <v>3</v>
      </c>
      <c r="O8" s="41">
        <v>331.10916129032256</v>
      </c>
      <c r="P8" s="8">
        <f t="shared" si="5"/>
        <v>14</v>
      </c>
      <c r="Q8" s="41">
        <v>55.646548387096772</v>
      </c>
      <c r="R8" s="8">
        <f t="shared" si="6"/>
        <v>10</v>
      </c>
      <c r="S8" s="10">
        <f t="shared" si="7"/>
        <v>6.7142857142857144</v>
      </c>
      <c r="T8" s="1">
        <f t="shared" si="8"/>
        <v>4</v>
      </c>
    </row>
    <row r="9" spans="1:20" ht="18.75" x14ac:dyDescent="0.3">
      <c r="A9" s="9">
        <v>5</v>
      </c>
      <c r="B9" s="12" t="s">
        <v>19</v>
      </c>
      <c r="C9" s="18">
        <v>31</v>
      </c>
      <c r="D9" s="2">
        <v>27</v>
      </c>
      <c r="E9" s="20">
        <v>44.666666666666664</v>
      </c>
      <c r="F9" s="38">
        <f t="shared" si="0"/>
        <v>6</v>
      </c>
      <c r="G9" s="20">
        <v>41.592592592592595</v>
      </c>
      <c r="H9" s="38">
        <f t="shared" si="1"/>
        <v>6</v>
      </c>
      <c r="I9" s="20">
        <v>35.666666666666664</v>
      </c>
      <c r="J9" s="38">
        <f t="shared" si="2"/>
        <v>8</v>
      </c>
      <c r="K9" s="41">
        <v>10.606111111111112</v>
      </c>
      <c r="L9" s="8">
        <f t="shared" si="3"/>
        <v>5</v>
      </c>
      <c r="M9" s="41">
        <v>10.170407407407408</v>
      </c>
      <c r="N9" s="8">
        <f t="shared" si="4"/>
        <v>6</v>
      </c>
      <c r="O9" s="41">
        <v>1190.4239259259259</v>
      </c>
      <c r="P9" s="8">
        <f t="shared" si="5"/>
        <v>4</v>
      </c>
      <c r="Q9" s="41">
        <v>29.812925925925924</v>
      </c>
      <c r="R9" s="8">
        <f t="shared" si="6"/>
        <v>16</v>
      </c>
      <c r="S9" s="10">
        <f t="shared" si="7"/>
        <v>7.2857142857142856</v>
      </c>
      <c r="T9" s="1">
        <f t="shared" si="8"/>
        <v>5</v>
      </c>
    </row>
    <row r="10" spans="1:20" ht="18.75" x14ac:dyDescent="0.3">
      <c r="A10" s="9">
        <v>6</v>
      </c>
      <c r="B10" s="12" t="s">
        <v>16</v>
      </c>
      <c r="C10" s="18">
        <v>35</v>
      </c>
      <c r="D10" s="2">
        <v>25</v>
      </c>
      <c r="E10" s="20">
        <v>45</v>
      </c>
      <c r="F10" s="38">
        <f t="shared" si="0"/>
        <v>5</v>
      </c>
      <c r="G10" s="20">
        <v>49.96</v>
      </c>
      <c r="H10" s="38">
        <f t="shared" si="1"/>
        <v>4</v>
      </c>
      <c r="I10" s="20">
        <v>44.28</v>
      </c>
      <c r="J10" s="38">
        <f t="shared" si="2"/>
        <v>3</v>
      </c>
      <c r="K10" s="41">
        <v>10.40672</v>
      </c>
      <c r="L10" s="8">
        <f t="shared" si="3"/>
        <v>7</v>
      </c>
      <c r="M10" s="41">
        <v>10.21088</v>
      </c>
      <c r="N10" s="8">
        <f t="shared" si="4"/>
        <v>5</v>
      </c>
      <c r="O10" s="41">
        <v>901.52744000000007</v>
      </c>
      <c r="P10" s="8">
        <f t="shared" si="5"/>
        <v>6</v>
      </c>
      <c r="Q10" s="41">
        <v>13.097760000000001</v>
      </c>
      <c r="R10" s="8">
        <f t="shared" si="6"/>
        <v>23</v>
      </c>
      <c r="S10" s="10">
        <f t="shared" si="7"/>
        <v>7.5714285714285712</v>
      </c>
      <c r="T10" s="1">
        <f t="shared" si="8"/>
        <v>6</v>
      </c>
    </row>
    <row r="11" spans="1:20" ht="18.75" x14ac:dyDescent="0.3">
      <c r="A11" s="9">
        <v>7</v>
      </c>
      <c r="B11" s="12" t="s">
        <v>20</v>
      </c>
      <c r="C11" s="18">
        <v>27</v>
      </c>
      <c r="D11" s="2">
        <v>21</v>
      </c>
      <c r="E11" s="20">
        <v>24.904761904761905</v>
      </c>
      <c r="F11" s="38">
        <f t="shared" si="0"/>
        <v>13</v>
      </c>
      <c r="G11" s="20">
        <v>42.857142857142854</v>
      </c>
      <c r="H11" s="38">
        <f t="shared" si="1"/>
        <v>5</v>
      </c>
      <c r="I11" s="20">
        <v>37.857142857142854</v>
      </c>
      <c r="J11" s="38">
        <f t="shared" si="2"/>
        <v>6</v>
      </c>
      <c r="K11" s="41">
        <v>9.4600476190476197</v>
      </c>
      <c r="L11" s="8">
        <f t="shared" si="3"/>
        <v>8</v>
      </c>
      <c r="M11" s="41">
        <v>9.2394285714285704</v>
      </c>
      <c r="N11" s="8">
        <f t="shared" si="4"/>
        <v>9</v>
      </c>
      <c r="O11" s="41">
        <v>310.51395238095239</v>
      </c>
      <c r="P11" s="8">
        <f t="shared" si="5"/>
        <v>15</v>
      </c>
      <c r="Q11" s="41">
        <v>64.371380952380946</v>
      </c>
      <c r="R11" s="8">
        <f t="shared" si="6"/>
        <v>8</v>
      </c>
      <c r="S11" s="10">
        <f t="shared" si="7"/>
        <v>9.1428571428571423</v>
      </c>
      <c r="T11" s="1">
        <f t="shared" si="8"/>
        <v>7</v>
      </c>
    </row>
    <row r="12" spans="1:20" ht="18.75" x14ac:dyDescent="0.3">
      <c r="A12" s="9">
        <v>8</v>
      </c>
      <c r="B12" s="12" t="s">
        <v>21</v>
      </c>
      <c r="C12" s="18">
        <v>36</v>
      </c>
      <c r="D12" s="2">
        <v>18</v>
      </c>
      <c r="E12" s="20">
        <v>39.777777777777779</v>
      </c>
      <c r="F12" s="38">
        <f t="shared" si="0"/>
        <v>8</v>
      </c>
      <c r="G12" s="20">
        <v>24.888888888888889</v>
      </c>
      <c r="H12" s="38">
        <f t="shared" si="1"/>
        <v>15</v>
      </c>
      <c r="I12" s="20">
        <v>22.833333333333332</v>
      </c>
      <c r="J12" s="38">
        <f t="shared" si="2"/>
        <v>15</v>
      </c>
      <c r="K12" s="41">
        <v>7.5225</v>
      </c>
      <c r="L12" s="8">
        <f t="shared" si="3"/>
        <v>14</v>
      </c>
      <c r="M12" s="41">
        <v>8.0109444444444442</v>
      </c>
      <c r="N12" s="8">
        <f t="shared" si="4"/>
        <v>10</v>
      </c>
      <c r="O12" s="41">
        <v>562.202</v>
      </c>
      <c r="P12" s="8">
        <f t="shared" si="5"/>
        <v>9</v>
      </c>
      <c r="Q12" s="41">
        <v>151.13572222222223</v>
      </c>
      <c r="R12" s="8">
        <f t="shared" si="6"/>
        <v>3</v>
      </c>
      <c r="S12" s="10">
        <f t="shared" si="7"/>
        <v>10.571428571428571</v>
      </c>
      <c r="T12" s="1">
        <f t="shared" si="8"/>
        <v>8</v>
      </c>
    </row>
    <row r="13" spans="1:20" ht="18.75" x14ac:dyDescent="0.3">
      <c r="A13" s="9">
        <v>9</v>
      </c>
      <c r="B13" s="12" t="s">
        <v>39</v>
      </c>
      <c r="C13" s="18">
        <v>29</v>
      </c>
      <c r="D13" s="2">
        <v>21</v>
      </c>
      <c r="E13" s="20">
        <v>52.19047619047619</v>
      </c>
      <c r="F13" s="38">
        <f t="shared" si="0"/>
        <v>4</v>
      </c>
      <c r="G13" s="20">
        <v>38.761904761904759</v>
      </c>
      <c r="H13" s="38">
        <f t="shared" si="1"/>
        <v>8</v>
      </c>
      <c r="I13" s="20">
        <v>38.38095238095238</v>
      </c>
      <c r="J13" s="38">
        <f t="shared" si="2"/>
        <v>4</v>
      </c>
      <c r="K13" s="41">
        <v>7.7155714285714279</v>
      </c>
      <c r="L13" s="8">
        <f t="shared" si="3"/>
        <v>13</v>
      </c>
      <c r="M13" s="41">
        <v>7.6362380952380944</v>
      </c>
      <c r="N13" s="8">
        <f t="shared" si="4"/>
        <v>12</v>
      </c>
      <c r="O13" s="41">
        <v>82.240285714285719</v>
      </c>
      <c r="P13" s="8">
        <f t="shared" si="5"/>
        <v>22</v>
      </c>
      <c r="Q13" s="41">
        <v>32.854285714285716</v>
      </c>
      <c r="R13" s="8">
        <f t="shared" si="6"/>
        <v>14</v>
      </c>
      <c r="S13" s="10">
        <f t="shared" si="7"/>
        <v>11</v>
      </c>
      <c r="T13" s="1">
        <f t="shared" si="8"/>
        <v>9</v>
      </c>
    </row>
    <row r="14" spans="1:20" ht="18.75" x14ac:dyDescent="0.3">
      <c r="A14" s="9">
        <v>10</v>
      </c>
      <c r="B14" s="13" t="s">
        <v>22</v>
      </c>
      <c r="C14" s="18">
        <v>33</v>
      </c>
      <c r="D14" s="2">
        <v>29</v>
      </c>
      <c r="E14" s="20">
        <v>22.275862068965516</v>
      </c>
      <c r="F14" s="38">
        <f t="shared" si="0"/>
        <v>17</v>
      </c>
      <c r="G14" s="20">
        <v>35.310344827586206</v>
      </c>
      <c r="H14" s="38">
        <f t="shared" si="1"/>
        <v>11</v>
      </c>
      <c r="I14" s="20">
        <v>34.517241379310342</v>
      </c>
      <c r="J14" s="38">
        <f t="shared" si="2"/>
        <v>9</v>
      </c>
      <c r="K14" s="41">
        <v>10.603310344827586</v>
      </c>
      <c r="L14" s="8">
        <f t="shared" si="3"/>
        <v>6</v>
      </c>
      <c r="M14" s="41">
        <v>9.8388965517241367</v>
      </c>
      <c r="N14" s="8">
        <f t="shared" si="4"/>
        <v>7</v>
      </c>
      <c r="O14" s="41">
        <v>153.99055172413793</v>
      </c>
      <c r="P14" s="8">
        <f t="shared" si="5"/>
        <v>19</v>
      </c>
      <c r="Q14" s="41">
        <v>46.603758620689653</v>
      </c>
      <c r="R14" s="8">
        <f t="shared" si="6"/>
        <v>11</v>
      </c>
      <c r="S14" s="10">
        <f t="shared" si="7"/>
        <v>11.428571428571429</v>
      </c>
      <c r="T14" s="1">
        <f t="shared" si="8"/>
        <v>10</v>
      </c>
    </row>
    <row r="15" spans="1:20" ht="18.75" x14ac:dyDescent="0.3">
      <c r="A15" s="9">
        <v>11</v>
      </c>
      <c r="B15" s="12" t="s">
        <v>23</v>
      </c>
      <c r="C15" s="18">
        <v>35</v>
      </c>
      <c r="D15" s="2">
        <v>32</v>
      </c>
      <c r="E15" s="20">
        <v>36.3125</v>
      </c>
      <c r="F15" s="38">
        <f t="shared" si="0"/>
        <v>10</v>
      </c>
      <c r="G15" s="20">
        <v>24.4375</v>
      </c>
      <c r="H15" s="38">
        <f t="shared" si="1"/>
        <v>17</v>
      </c>
      <c r="I15" s="20">
        <v>21.0625</v>
      </c>
      <c r="J15" s="38">
        <f t="shared" si="2"/>
        <v>18</v>
      </c>
      <c r="K15" s="41">
        <v>8.8670937500000004</v>
      </c>
      <c r="L15" s="8">
        <f t="shared" si="3"/>
        <v>9</v>
      </c>
      <c r="M15" s="41">
        <v>9.3128124999999997</v>
      </c>
      <c r="N15" s="8">
        <f t="shared" si="4"/>
        <v>8</v>
      </c>
      <c r="O15" s="41">
        <v>1490.5261250000001</v>
      </c>
      <c r="P15" s="8">
        <f t="shared" si="5"/>
        <v>2</v>
      </c>
      <c r="Q15" s="41">
        <v>29.082093749999999</v>
      </c>
      <c r="R15" s="8">
        <f t="shared" si="6"/>
        <v>18</v>
      </c>
      <c r="S15" s="10">
        <f t="shared" si="7"/>
        <v>11.714285714285714</v>
      </c>
      <c r="T15" s="1">
        <f t="shared" si="8"/>
        <v>11</v>
      </c>
    </row>
    <row r="16" spans="1:20" ht="18.75" x14ac:dyDescent="0.3">
      <c r="A16" s="9">
        <v>12</v>
      </c>
      <c r="B16" s="13" t="s">
        <v>24</v>
      </c>
      <c r="C16" s="18">
        <v>47</v>
      </c>
      <c r="D16" s="2">
        <v>35</v>
      </c>
      <c r="E16" s="20">
        <v>30.542857142857144</v>
      </c>
      <c r="F16" s="38">
        <f t="shared" si="0"/>
        <v>12</v>
      </c>
      <c r="G16" s="20">
        <v>38.085714285714289</v>
      </c>
      <c r="H16" s="38">
        <f t="shared" si="1"/>
        <v>9</v>
      </c>
      <c r="I16" s="20">
        <v>24.657142857142858</v>
      </c>
      <c r="J16" s="38">
        <f t="shared" si="2"/>
        <v>13</v>
      </c>
      <c r="K16" s="41">
        <v>6.2054857142857145</v>
      </c>
      <c r="L16" s="8">
        <f t="shared" si="3"/>
        <v>18</v>
      </c>
      <c r="M16" s="41">
        <v>5.9524285714285714</v>
      </c>
      <c r="N16" s="8">
        <f t="shared" si="4"/>
        <v>17</v>
      </c>
      <c r="O16" s="41">
        <v>191.81</v>
      </c>
      <c r="P16" s="8">
        <f t="shared" si="5"/>
        <v>18</v>
      </c>
      <c r="Q16" s="41">
        <v>145.69448571428572</v>
      </c>
      <c r="R16" s="8">
        <f t="shared" si="6"/>
        <v>4</v>
      </c>
      <c r="S16" s="10">
        <f t="shared" si="7"/>
        <v>13</v>
      </c>
      <c r="T16" s="1">
        <f t="shared" si="8"/>
        <v>12</v>
      </c>
    </row>
    <row r="17" spans="1:20" ht="18.75" x14ac:dyDescent="0.3">
      <c r="A17" s="9">
        <v>13</v>
      </c>
      <c r="B17" s="12" t="s">
        <v>25</v>
      </c>
      <c r="C17" s="18">
        <v>44</v>
      </c>
      <c r="D17" s="2">
        <v>44</v>
      </c>
      <c r="E17" s="20">
        <v>22.704545454545453</v>
      </c>
      <c r="F17" s="38">
        <f t="shared" si="0"/>
        <v>14</v>
      </c>
      <c r="G17" s="20">
        <v>30.59090909090909</v>
      </c>
      <c r="H17" s="38">
        <f t="shared" si="1"/>
        <v>13</v>
      </c>
      <c r="I17" s="20">
        <v>24.454545454545453</v>
      </c>
      <c r="J17" s="38">
        <f t="shared" si="2"/>
        <v>14</v>
      </c>
      <c r="K17" s="41">
        <v>8.3585909090909087</v>
      </c>
      <c r="L17" s="8">
        <f t="shared" si="3"/>
        <v>11</v>
      </c>
      <c r="M17" s="41">
        <v>6.7296818181818177</v>
      </c>
      <c r="N17" s="8">
        <f t="shared" si="4"/>
        <v>13</v>
      </c>
      <c r="O17" s="41">
        <v>424.63293181818176</v>
      </c>
      <c r="P17" s="8">
        <f t="shared" si="5"/>
        <v>12</v>
      </c>
      <c r="Q17" s="41">
        <v>29.639659090909092</v>
      </c>
      <c r="R17" s="8">
        <f t="shared" si="6"/>
        <v>17</v>
      </c>
      <c r="S17" s="10">
        <f t="shared" si="7"/>
        <v>13.428571428571429</v>
      </c>
      <c r="T17" s="1">
        <f t="shared" si="8"/>
        <v>13</v>
      </c>
    </row>
    <row r="18" spans="1:20" ht="18.75" x14ac:dyDescent="0.3">
      <c r="A18" s="9">
        <v>14</v>
      </c>
      <c r="B18" s="13" t="s">
        <v>26</v>
      </c>
      <c r="C18" s="18">
        <v>38</v>
      </c>
      <c r="D18" s="2">
        <v>34</v>
      </c>
      <c r="E18" s="20">
        <v>22.411764705882351</v>
      </c>
      <c r="F18" s="38">
        <f t="shared" si="0"/>
        <v>16</v>
      </c>
      <c r="G18" s="20">
        <v>24.529411764705884</v>
      </c>
      <c r="H18" s="38">
        <f t="shared" si="1"/>
        <v>16</v>
      </c>
      <c r="I18" s="20">
        <v>22.558823529411764</v>
      </c>
      <c r="J18" s="38">
        <f t="shared" si="2"/>
        <v>16</v>
      </c>
      <c r="K18" s="41">
        <v>6.5808823529411766</v>
      </c>
      <c r="L18" s="8">
        <f t="shared" si="3"/>
        <v>15</v>
      </c>
      <c r="M18" s="41">
        <v>6.6578823529411766</v>
      </c>
      <c r="N18" s="8">
        <f t="shared" si="4"/>
        <v>14</v>
      </c>
      <c r="O18" s="41">
        <v>653.68573529411765</v>
      </c>
      <c r="P18" s="8">
        <f t="shared" si="5"/>
        <v>8</v>
      </c>
      <c r="Q18" s="41">
        <v>42.771794117647062</v>
      </c>
      <c r="R18" s="8">
        <f t="shared" si="6"/>
        <v>12</v>
      </c>
      <c r="S18" s="10">
        <f t="shared" si="7"/>
        <v>13.857142857142858</v>
      </c>
      <c r="T18" s="1">
        <f t="shared" si="8"/>
        <v>14</v>
      </c>
    </row>
    <row r="19" spans="1:20" ht="18.75" x14ac:dyDescent="0.3">
      <c r="A19" s="9">
        <v>15</v>
      </c>
      <c r="B19" s="13" t="s">
        <v>27</v>
      </c>
      <c r="C19" s="18">
        <v>35</v>
      </c>
      <c r="D19" s="2">
        <v>30</v>
      </c>
      <c r="E19" s="20">
        <v>36.666666666666664</v>
      </c>
      <c r="F19" s="38">
        <f t="shared" si="0"/>
        <v>9</v>
      </c>
      <c r="G19" s="20">
        <v>27.7</v>
      </c>
      <c r="H19" s="38">
        <f t="shared" si="1"/>
        <v>14</v>
      </c>
      <c r="I19" s="20">
        <v>27.8</v>
      </c>
      <c r="J19" s="38">
        <f t="shared" si="2"/>
        <v>12</v>
      </c>
      <c r="K19" s="41">
        <v>8.6739666666666668</v>
      </c>
      <c r="L19" s="8">
        <f t="shared" si="3"/>
        <v>10</v>
      </c>
      <c r="M19" s="41">
        <v>7.8732666666666669</v>
      </c>
      <c r="N19" s="8">
        <f t="shared" si="4"/>
        <v>11</v>
      </c>
      <c r="O19" s="41">
        <v>74.396033333333335</v>
      </c>
      <c r="P19" s="8">
        <f t="shared" si="5"/>
        <v>23</v>
      </c>
      <c r="Q19" s="41">
        <v>24.628566666666664</v>
      </c>
      <c r="R19" s="8">
        <f t="shared" si="6"/>
        <v>21</v>
      </c>
      <c r="S19" s="10">
        <f t="shared" si="7"/>
        <v>14.285714285714286</v>
      </c>
      <c r="T19" s="1">
        <f t="shared" si="8"/>
        <v>15</v>
      </c>
    </row>
    <row r="20" spans="1:20" ht="18.75" x14ac:dyDescent="0.3">
      <c r="A20" s="9">
        <v>16</v>
      </c>
      <c r="B20" s="11" t="s">
        <v>28</v>
      </c>
      <c r="C20" s="18">
        <v>41</v>
      </c>
      <c r="D20" s="2">
        <v>31</v>
      </c>
      <c r="E20" s="20">
        <v>21.258064516129032</v>
      </c>
      <c r="F20" s="38">
        <f t="shared" si="0"/>
        <v>18</v>
      </c>
      <c r="G20" s="20">
        <v>24.06451612903226</v>
      </c>
      <c r="H20" s="38">
        <f t="shared" si="1"/>
        <v>18</v>
      </c>
      <c r="I20" s="20">
        <v>21.70967741935484</v>
      </c>
      <c r="J20" s="38">
        <f t="shared" si="2"/>
        <v>17</v>
      </c>
      <c r="K20" s="41">
        <v>6.3118387096774198</v>
      </c>
      <c r="L20" s="8">
        <f t="shared" si="3"/>
        <v>17</v>
      </c>
      <c r="M20" s="41">
        <v>5.794161290322581</v>
      </c>
      <c r="N20" s="8">
        <f t="shared" si="4"/>
        <v>18</v>
      </c>
      <c r="O20" s="41">
        <v>708.91264516129036</v>
      </c>
      <c r="P20" s="8">
        <f t="shared" si="5"/>
        <v>7</v>
      </c>
      <c r="Q20" s="41">
        <v>60.079193548387096</v>
      </c>
      <c r="R20" s="8">
        <f t="shared" si="6"/>
        <v>9</v>
      </c>
      <c r="S20" s="10">
        <f t="shared" si="7"/>
        <v>14.857142857142858</v>
      </c>
      <c r="T20" s="1">
        <f t="shared" si="8"/>
        <v>16</v>
      </c>
    </row>
    <row r="21" spans="1:20" ht="18.75" x14ac:dyDescent="0.3">
      <c r="A21" s="9">
        <v>17</v>
      </c>
      <c r="B21" s="13" t="s">
        <v>34</v>
      </c>
      <c r="C21" s="18">
        <v>36</v>
      </c>
      <c r="D21" s="2">
        <v>31</v>
      </c>
      <c r="E21" s="20">
        <v>19.096774193548388</v>
      </c>
      <c r="F21" s="38">
        <f t="shared" si="0"/>
        <v>19</v>
      </c>
      <c r="G21" s="20">
        <v>34.193548387096776</v>
      </c>
      <c r="H21" s="38">
        <f t="shared" si="1"/>
        <v>12</v>
      </c>
      <c r="I21" s="20">
        <v>33.258064516129032</v>
      </c>
      <c r="J21" s="38">
        <f t="shared" si="2"/>
        <v>10</v>
      </c>
      <c r="K21" s="41">
        <v>8.0628709677419366</v>
      </c>
      <c r="L21" s="8">
        <f t="shared" si="3"/>
        <v>12</v>
      </c>
      <c r="M21" s="41">
        <v>6.4902258064516127</v>
      </c>
      <c r="N21" s="8">
        <f t="shared" si="4"/>
        <v>15</v>
      </c>
      <c r="O21" s="41">
        <v>196.03393548387095</v>
      </c>
      <c r="P21" s="8">
        <f t="shared" si="5"/>
        <v>17</v>
      </c>
      <c r="Q21" s="41">
        <v>25.055741935483869</v>
      </c>
      <c r="R21" s="8">
        <f t="shared" si="6"/>
        <v>20</v>
      </c>
      <c r="S21" s="10">
        <f t="shared" si="7"/>
        <v>15</v>
      </c>
      <c r="T21" s="1">
        <f t="shared" si="8"/>
        <v>17</v>
      </c>
    </row>
    <row r="22" spans="1:20" ht="18.75" x14ac:dyDescent="0.3">
      <c r="A22" s="9">
        <v>18</v>
      </c>
      <c r="B22" s="12" t="s">
        <v>35</v>
      </c>
      <c r="C22" s="18">
        <v>39</v>
      </c>
      <c r="D22" s="2">
        <v>29</v>
      </c>
      <c r="E22" s="20">
        <v>22.620689655172413</v>
      </c>
      <c r="F22" s="38">
        <f t="shared" si="0"/>
        <v>15</v>
      </c>
      <c r="G22" s="20">
        <v>16.275862068965516</v>
      </c>
      <c r="H22" s="38">
        <f t="shared" si="1"/>
        <v>22</v>
      </c>
      <c r="I22" s="20">
        <v>16.310344827586206</v>
      </c>
      <c r="J22" s="38">
        <f t="shared" si="2"/>
        <v>21</v>
      </c>
      <c r="K22" s="41">
        <v>4.4346551724137928</v>
      </c>
      <c r="L22" s="8">
        <f t="shared" si="3"/>
        <v>22</v>
      </c>
      <c r="M22" s="41">
        <v>4.2441379310344827</v>
      </c>
      <c r="N22" s="8">
        <f t="shared" si="4"/>
        <v>20</v>
      </c>
      <c r="O22" s="41">
        <v>1212.7200344827586</v>
      </c>
      <c r="P22" s="8">
        <f t="shared" si="5"/>
        <v>3</v>
      </c>
      <c r="Q22" s="41">
        <v>115.35279310344828</v>
      </c>
      <c r="R22" s="8">
        <f t="shared" si="6"/>
        <v>6</v>
      </c>
      <c r="S22" s="10">
        <f t="shared" si="7"/>
        <v>15.571428571428571</v>
      </c>
      <c r="T22" s="1">
        <f t="shared" si="8"/>
        <v>18</v>
      </c>
    </row>
    <row r="23" spans="1:20" ht="18.75" x14ac:dyDescent="0.3">
      <c r="A23" s="9">
        <v>19</v>
      </c>
      <c r="B23" s="13" t="s">
        <v>36</v>
      </c>
      <c r="C23" s="18">
        <v>82</v>
      </c>
      <c r="D23" s="2">
        <v>30</v>
      </c>
      <c r="E23" s="20">
        <v>34.733333333333334</v>
      </c>
      <c r="F23" s="38">
        <f t="shared" si="0"/>
        <v>11</v>
      </c>
      <c r="G23" s="20">
        <v>21.5</v>
      </c>
      <c r="H23" s="38">
        <f t="shared" si="1"/>
        <v>21</v>
      </c>
      <c r="I23" s="20">
        <v>19.366666666666667</v>
      </c>
      <c r="J23" s="38">
        <f t="shared" si="2"/>
        <v>20</v>
      </c>
      <c r="K23" s="41">
        <v>6.3492333333333324</v>
      </c>
      <c r="L23" s="8">
        <f t="shared" si="3"/>
        <v>16</v>
      </c>
      <c r="M23" s="41">
        <v>5.1699333333333337</v>
      </c>
      <c r="N23" s="8">
        <f t="shared" si="4"/>
        <v>19</v>
      </c>
      <c r="O23" s="41">
        <v>8549.2914999999994</v>
      </c>
      <c r="P23" s="8">
        <f t="shared" si="5"/>
        <v>1</v>
      </c>
      <c r="Q23" s="41">
        <v>10.166300000000001</v>
      </c>
      <c r="R23" s="8">
        <f t="shared" si="6"/>
        <v>24</v>
      </c>
      <c r="S23" s="10">
        <f t="shared" si="7"/>
        <v>16</v>
      </c>
      <c r="T23" s="1">
        <f t="shared" si="8"/>
        <v>19</v>
      </c>
    </row>
    <row r="24" spans="1:20" ht="18.75" x14ac:dyDescent="0.3">
      <c r="A24" s="9">
        <v>20</v>
      </c>
      <c r="B24" s="12" t="s">
        <v>37</v>
      </c>
      <c r="C24" s="18">
        <v>53</v>
      </c>
      <c r="D24" s="2">
        <v>33</v>
      </c>
      <c r="E24" s="20">
        <v>13.333333333333334</v>
      </c>
      <c r="F24" s="38">
        <f t="shared" si="0"/>
        <v>24</v>
      </c>
      <c r="G24" s="20">
        <v>37.484848484848484</v>
      </c>
      <c r="H24" s="38">
        <f t="shared" si="1"/>
        <v>10</v>
      </c>
      <c r="I24" s="20">
        <v>36.848484848484851</v>
      </c>
      <c r="J24" s="38">
        <f t="shared" si="2"/>
        <v>7</v>
      </c>
      <c r="K24" s="41">
        <v>4.7847272727272721</v>
      </c>
      <c r="L24" s="8">
        <f t="shared" si="3"/>
        <v>20</v>
      </c>
      <c r="M24" s="41">
        <v>3.8193333333333332</v>
      </c>
      <c r="N24" s="8">
        <f t="shared" si="4"/>
        <v>22</v>
      </c>
      <c r="O24" s="41">
        <v>237.9461212121212</v>
      </c>
      <c r="P24" s="8">
        <f t="shared" si="5"/>
        <v>16</v>
      </c>
      <c r="Q24" s="41">
        <v>31.652181818181816</v>
      </c>
      <c r="R24" s="8">
        <f t="shared" si="6"/>
        <v>15</v>
      </c>
      <c r="S24" s="10">
        <f t="shared" si="7"/>
        <v>16.285714285714285</v>
      </c>
      <c r="T24" s="1">
        <f t="shared" si="8"/>
        <v>20</v>
      </c>
    </row>
    <row r="25" spans="1:20" ht="18.75" x14ac:dyDescent="0.3">
      <c r="A25" s="9">
        <v>21</v>
      </c>
      <c r="B25" s="13" t="s">
        <v>38</v>
      </c>
      <c r="C25" s="18">
        <v>51</v>
      </c>
      <c r="D25" s="2">
        <v>36</v>
      </c>
      <c r="E25" s="20">
        <v>17.055555555555557</v>
      </c>
      <c r="F25" s="38">
        <f t="shared" si="0"/>
        <v>22</v>
      </c>
      <c r="G25" s="20">
        <v>23.027777777777779</v>
      </c>
      <c r="H25" s="38">
        <f t="shared" si="1"/>
        <v>19</v>
      </c>
      <c r="I25" s="20">
        <v>20.722222222222221</v>
      </c>
      <c r="J25" s="38">
        <f t="shared" si="2"/>
        <v>19</v>
      </c>
      <c r="K25" s="41">
        <v>6.1407777777777781</v>
      </c>
      <c r="L25" s="8">
        <f t="shared" si="3"/>
        <v>19</v>
      </c>
      <c r="M25" s="41">
        <v>6.1293055555555558</v>
      </c>
      <c r="N25" s="8">
        <f t="shared" si="4"/>
        <v>16</v>
      </c>
      <c r="O25" s="41">
        <v>414.2280833333333</v>
      </c>
      <c r="P25" s="8">
        <f t="shared" si="5"/>
        <v>13</v>
      </c>
      <c r="Q25" s="41">
        <v>35.956055555555551</v>
      </c>
      <c r="R25" s="8">
        <f t="shared" si="6"/>
        <v>13</v>
      </c>
      <c r="S25" s="10">
        <f t="shared" si="7"/>
        <v>17.285714285714285</v>
      </c>
      <c r="T25" s="1">
        <f t="shared" si="8"/>
        <v>21</v>
      </c>
    </row>
    <row r="26" spans="1:20" ht="18.75" x14ac:dyDescent="0.3">
      <c r="A26" s="9">
        <v>22</v>
      </c>
      <c r="B26" s="13" t="s">
        <v>29</v>
      </c>
      <c r="C26" s="18">
        <v>43</v>
      </c>
      <c r="D26" s="2">
        <v>32</v>
      </c>
      <c r="E26" s="20">
        <v>18.5</v>
      </c>
      <c r="F26" s="38">
        <f t="shared" si="0"/>
        <v>20</v>
      </c>
      <c r="G26" s="20">
        <v>10.34375</v>
      </c>
      <c r="H26" s="38">
        <f t="shared" si="1"/>
        <v>24</v>
      </c>
      <c r="I26" s="20">
        <v>10.375</v>
      </c>
      <c r="J26" s="38">
        <f t="shared" si="2"/>
        <v>24</v>
      </c>
      <c r="K26" s="41">
        <v>2.6663437499999998</v>
      </c>
      <c r="L26" s="8">
        <f t="shared" si="3"/>
        <v>24</v>
      </c>
      <c r="M26" s="41">
        <v>2.5760312500000002</v>
      </c>
      <c r="N26" s="8">
        <f t="shared" si="4"/>
        <v>24</v>
      </c>
      <c r="O26" s="41">
        <v>44.602968750000002</v>
      </c>
      <c r="P26" s="8">
        <f t="shared" si="5"/>
        <v>24</v>
      </c>
      <c r="Q26" s="41">
        <v>231.49903125</v>
      </c>
      <c r="R26" s="8">
        <f t="shared" si="6"/>
        <v>1</v>
      </c>
      <c r="S26" s="10">
        <f t="shared" si="7"/>
        <v>20.142857142857142</v>
      </c>
      <c r="T26" s="1">
        <f t="shared" si="8"/>
        <v>22</v>
      </c>
    </row>
    <row r="27" spans="1:20" ht="18.75" x14ac:dyDescent="0.3">
      <c r="A27" s="9">
        <v>23</v>
      </c>
      <c r="B27" s="12" t="s">
        <v>30</v>
      </c>
      <c r="C27" s="18">
        <v>75</v>
      </c>
      <c r="D27" s="2">
        <v>38</v>
      </c>
      <c r="E27" s="20">
        <v>15.184210526315789</v>
      </c>
      <c r="F27" s="38">
        <f t="shared" si="0"/>
        <v>23</v>
      </c>
      <c r="G27" s="20">
        <v>12.552631578947368</v>
      </c>
      <c r="H27" s="38">
        <f t="shared" si="1"/>
        <v>23</v>
      </c>
      <c r="I27" s="20">
        <v>10.631578947368421</v>
      </c>
      <c r="J27" s="38">
        <f t="shared" si="2"/>
        <v>23</v>
      </c>
      <c r="K27" s="41">
        <v>4.5967105263157899</v>
      </c>
      <c r="L27" s="8">
        <f t="shared" si="3"/>
        <v>21</v>
      </c>
      <c r="M27" s="41">
        <v>4.1573947368421047</v>
      </c>
      <c r="N27" s="8">
        <f t="shared" si="4"/>
        <v>21</v>
      </c>
      <c r="O27" s="41">
        <v>110.18934210526315</v>
      </c>
      <c r="P27" s="8">
        <f t="shared" si="5"/>
        <v>20</v>
      </c>
      <c r="Q27" s="41">
        <v>26.346868421052633</v>
      </c>
      <c r="R27" s="8">
        <f t="shared" si="6"/>
        <v>19</v>
      </c>
      <c r="S27" s="10">
        <f t="shared" si="7"/>
        <v>21.428571428571427</v>
      </c>
      <c r="T27" s="1">
        <f t="shared" si="8"/>
        <v>23</v>
      </c>
    </row>
    <row r="28" spans="1:20" ht="18.75" x14ac:dyDescent="0.3">
      <c r="A28" s="9">
        <v>24</v>
      </c>
      <c r="B28" s="13" t="s">
        <v>31</v>
      </c>
      <c r="C28" s="18">
        <v>52</v>
      </c>
      <c r="D28" s="2">
        <v>38</v>
      </c>
      <c r="E28" s="20">
        <v>17.184210526315791</v>
      </c>
      <c r="F28" s="38">
        <f t="shared" si="0"/>
        <v>21</v>
      </c>
      <c r="G28" s="20">
        <v>21.631578947368421</v>
      </c>
      <c r="H28" s="38">
        <f t="shared" si="1"/>
        <v>20</v>
      </c>
      <c r="I28" s="20">
        <v>14.868421052631579</v>
      </c>
      <c r="J28" s="38">
        <f t="shared" si="2"/>
        <v>22</v>
      </c>
      <c r="K28" s="41">
        <v>3.5480789473684209</v>
      </c>
      <c r="L28" s="8">
        <f t="shared" si="3"/>
        <v>23</v>
      </c>
      <c r="M28" s="41">
        <v>3.5619473684210532</v>
      </c>
      <c r="N28" s="8">
        <f>RANK(M28,$M$5:$M$28)</f>
        <v>23</v>
      </c>
      <c r="O28" s="41">
        <v>100.51763157894737</v>
      </c>
      <c r="P28" s="8">
        <f t="shared" si="5"/>
        <v>21</v>
      </c>
      <c r="Q28" s="41">
        <v>17.485973684210524</v>
      </c>
      <c r="R28" s="8">
        <f t="shared" si="6"/>
        <v>22</v>
      </c>
      <c r="S28" s="10">
        <f t="shared" si="7"/>
        <v>21.714285714285715</v>
      </c>
      <c r="T28" s="1">
        <f t="shared" si="8"/>
        <v>24</v>
      </c>
    </row>
    <row r="29" spans="1:20" x14ac:dyDescent="0.25">
      <c r="A29" s="14"/>
      <c r="B29" s="15" t="s">
        <v>32</v>
      </c>
      <c r="C29" s="19">
        <v>29</v>
      </c>
      <c r="D29" s="17">
        <v>14</v>
      </c>
      <c r="E29" s="20">
        <v>4.5</v>
      </c>
      <c r="F29" s="39"/>
      <c r="G29" s="32">
        <v>12.357142857142858</v>
      </c>
      <c r="H29" s="39"/>
      <c r="I29" s="20">
        <v>10.785714285714286</v>
      </c>
      <c r="J29" s="39"/>
      <c r="K29" s="34">
        <v>1.2167142857142856</v>
      </c>
      <c r="L29" s="16"/>
      <c r="M29" s="34">
        <v>1.3017142857142858</v>
      </c>
      <c r="N29" s="16"/>
      <c r="O29" s="34">
        <v>8.9830714285714297</v>
      </c>
      <c r="P29" s="16"/>
      <c r="Q29" s="36">
        <v>4.4767142857142854</v>
      </c>
      <c r="R29" s="16"/>
      <c r="S29" s="16"/>
    </row>
    <row r="30" spans="1:20" ht="15.75" customHeight="1" x14ac:dyDescent="0.25">
      <c r="A30" s="23"/>
      <c r="B30" s="24" t="s">
        <v>33</v>
      </c>
      <c r="C30" s="25">
        <v>24</v>
      </c>
      <c r="D30" s="26">
        <v>17</v>
      </c>
      <c r="E30" s="21">
        <v>1.2941176470588236</v>
      </c>
      <c r="F30" s="40"/>
      <c r="G30" s="33">
        <v>2.8235294117647061</v>
      </c>
      <c r="H30" s="40"/>
      <c r="I30" s="28">
        <v>2.2352941176470589</v>
      </c>
      <c r="J30" s="40"/>
      <c r="K30" s="35">
        <v>0.91300000000000003</v>
      </c>
      <c r="L30" s="27"/>
      <c r="M30" s="35">
        <v>0.77800000000000002</v>
      </c>
      <c r="N30" s="27"/>
      <c r="O30" s="35">
        <v>3834.0041764705884</v>
      </c>
      <c r="P30" s="27"/>
      <c r="Q30" s="37">
        <v>0</v>
      </c>
      <c r="R30" s="27"/>
      <c r="S30" s="27"/>
    </row>
    <row r="31" spans="1:20" x14ac:dyDescent="0.25">
      <c r="A31" s="42" t="s">
        <v>11</v>
      </c>
      <c r="B31" s="42"/>
      <c r="C31" s="29">
        <f>SUM(C5:C30)</f>
        <v>1065</v>
      </c>
      <c r="D31" s="22">
        <f>SUM(D5:D30)</f>
        <v>766</v>
      </c>
      <c r="E31" s="30">
        <f>AVERAGE(E5:E28)</f>
        <v>33.241027518056548</v>
      </c>
      <c r="F31" s="30"/>
      <c r="G31" s="30">
        <f t="shared" ref="G31:O31" si="9">AVERAGE(G5:G28)</f>
        <v>34.12330106140768</v>
      </c>
      <c r="H31" s="30"/>
      <c r="I31" s="30">
        <v>30.371198285883235</v>
      </c>
      <c r="J31" s="30"/>
      <c r="K31" s="31">
        <f t="shared" si="9"/>
        <v>8.9803160143282685</v>
      </c>
      <c r="L31" s="30"/>
      <c r="M31" s="31">
        <f t="shared" si="9"/>
        <v>8.4538390615511716</v>
      </c>
      <c r="N31" s="30"/>
      <c r="O31" s="31">
        <f t="shared" si="9"/>
        <v>837.17850400591112</v>
      </c>
      <c r="P31" s="30"/>
      <c r="Q31" s="31">
        <f>AVERAGE(Q5:Q28)</f>
        <v>68.111272753520424</v>
      </c>
      <c r="R31" s="30"/>
      <c r="S31" s="30"/>
    </row>
    <row r="33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31:B31"/>
    <mergeCell ref="A3:A4"/>
    <mergeCell ref="A1:S1"/>
    <mergeCell ref="A2:S2"/>
    <mergeCell ref="B3:B4"/>
    <mergeCell ref="D3:D4"/>
    <mergeCell ref="E3:F3"/>
    <mergeCell ref="G3:H3"/>
    <mergeCell ref="I3:J3"/>
    <mergeCell ref="S3:S4"/>
    <mergeCell ref="K3:L3"/>
    <mergeCell ref="M3:N3"/>
    <mergeCell ref="O3:P3"/>
    <mergeCell ref="Q3:R3"/>
    <mergeCell ref="C3:C4"/>
  </mergeCells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Sergey</dc:creator>
  <cp:keywords/>
  <dc:description/>
  <cp:lastModifiedBy>User</cp:lastModifiedBy>
  <cp:lastPrinted>2020-10-26T12:57:30Z</cp:lastPrinted>
  <dcterms:created xsi:type="dcterms:W3CDTF">2019-03-16T18:58:33Z</dcterms:created>
  <dcterms:modified xsi:type="dcterms:W3CDTF">2020-10-27T13:48:10Z</dcterms:modified>
  <cp:category/>
</cp:coreProperties>
</file>