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" l="1"/>
  <c r="S27" i="1"/>
  <c r="C6" i="1" l="1"/>
  <c r="J23" i="1"/>
  <c r="I23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C22" i="1"/>
  <c r="D15" i="1"/>
  <c r="E15" i="1"/>
  <c r="F15" i="1"/>
  <c r="G15" i="1"/>
  <c r="G14" i="1" s="1"/>
  <c r="H15" i="1"/>
  <c r="I15" i="1"/>
  <c r="J15" i="1"/>
  <c r="K15" i="1"/>
  <c r="K14" i="1" s="1"/>
  <c r="L15" i="1"/>
  <c r="M15" i="1"/>
  <c r="N15" i="1"/>
  <c r="O15" i="1"/>
  <c r="O14" i="1" s="1"/>
  <c r="P15" i="1"/>
  <c r="Q15" i="1"/>
  <c r="R15" i="1"/>
  <c r="S15" i="1"/>
  <c r="S14" i="1" s="1"/>
  <c r="T15" i="1"/>
  <c r="U15" i="1"/>
  <c r="V15" i="1"/>
  <c r="W15" i="1"/>
  <c r="W14" i="1" s="1"/>
  <c r="C15" i="1"/>
  <c r="D14" i="1"/>
  <c r="E14" i="1"/>
  <c r="F14" i="1"/>
  <c r="F6" i="1" s="1"/>
  <c r="H14" i="1"/>
  <c r="I14" i="1"/>
  <c r="J14" i="1"/>
  <c r="J6" i="1" s="1"/>
  <c r="L14" i="1"/>
  <c r="M14" i="1"/>
  <c r="N14" i="1"/>
  <c r="N6" i="1" s="1"/>
  <c r="P14" i="1"/>
  <c r="Q14" i="1"/>
  <c r="R14" i="1"/>
  <c r="T14" i="1"/>
  <c r="U14" i="1"/>
  <c r="U6" i="1" s="1"/>
  <c r="V14" i="1"/>
  <c r="C1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C7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C9" i="1"/>
  <c r="D6" i="1"/>
  <c r="H6" i="1"/>
  <c r="L6" i="1"/>
  <c r="M6" i="1"/>
  <c r="P6" i="1"/>
  <c r="Q6" i="1"/>
  <c r="R6" i="1"/>
  <c r="T6" i="1"/>
  <c r="I6" i="1" l="1"/>
  <c r="E6" i="1"/>
  <c r="V6" i="1"/>
  <c r="W6" i="1"/>
  <c r="S6" i="1"/>
  <c r="O6" i="1"/>
  <c r="K6" i="1"/>
  <c r="G6" i="1"/>
</calcChain>
</file>

<file path=xl/sharedStrings.xml><?xml version="1.0" encoding="utf-8"?>
<sst xmlns="http://schemas.openxmlformats.org/spreadsheetml/2006/main" count="64" uniqueCount="58">
  <si>
    <t>№ 
з/п</t>
  </si>
  <si>
    <t>Сфера контролю</t>
  </si>
  <si>
    <t>Кількість перевірок</t>
  </si>
  <si>
    <t>Кількість складених протоколів</t>
  </si>
  <si>
    <t>Притягнуто до адмінвідпові-
дальності, чол.</t>
  </si>
  <si>
    <t>Сума штрафів, тис. грн.</t>
  </si>
  <si>
    <t>Передано матеріалів до правоохоронних органів</t>
  </si>
  <si>
    <t>Відкрито кримінальних проваджень</t>
  </si>
  <si>
    <t>Загальна сума розрахованих збитків, тис. грн</t>
  </si>
  <si>
    <t xml:space="preserve">Претензії,  позови,  збитки </t>
  </si>
  <si>
    <t>Рішення про тимчасову заборону (зупинення)</t>
  </si>
  <si>
    <t>Пред'явлено</t>
  </si>
  <si>
    <t>Стягнуто</t>
  </si>
  <si>
    <t>Всього</t>
  </si>
  <si>
    <t>у т.ч. об’єктів, занесених до "Переліку..."</t>
  </si>
  <si>
    <t>Всього, одиниць</t>
  </si>
  <si>
    <t xml:space="preserve">у т.ч. передано для розгляду у судові органи </t>
  </si>
  <si>
    <t>у т. ч. у вигляді попередження</t>
  </si>
  <si>
    <t>накладено</t>
  </si>
  <si>
    <t>стягнуто</t>
  </si>
  <si>
    <t>до органів прокуратури</t>
  </si>
  <si>
    <t>до органів  НП, СБУ,
 інших</t>
  </si>
  <si>
    <t>з ознаками кримінального правопорушення</t>
  </si>
  <si>
    <t>у тому числі  нанесених невстановленими особами</t>
  </si>
  <si>
    <t>кількість</t>
  </si>
  <si>
    <t>Сума, тис.грн.</t>
  </si>
  <si>
    <t>кількість поданих до судових органів позовів 
для прийняття рішень</t>
  </si>
  <si>
    <t>кількість прийнятих 
рішень</t>
  </si>
  <si>
    <t>з них: берегові об’єкти</t>
  </si>
  <si>
    <t>кораблі, морські судна, ін.плавучі засоби</t>
  </si>
  <si>
    <t>підземні</t>
  </si>
  <si>
    <t>плавучі транспортні засоби  
на митній території</t>
  </si>
  <si>
    <t>з них: підприємства, організації</t>
  </si>
  <si>
    <t>автотранспортні підприємства</t>
  </si>
  <si>
    <t>Пересувні транспортні засоби</t>
  </si>
  <si>
    <t>Земельні ресурси</t>
  </si>
  <si>
    <t>Землі водного фонду</t>
  </si>
  <si>
    <t>Надра</t>
  </si>
  <si>
    <t>в т. ч. з промисловими відходами</t>
  </si>
  <si>
    <t>в т.ч. з побутовими відходами</t>
  </si>
  <si>
    <t>в.т.ч. з пестицидами та агрохімікатами</t>
  </si>
  <si>
    <t>в.т.ч. з хімічними речовинами</t>
  </si>
  <si>
    <t>Рослинний світ</t>
  </si>
  <si>
    <t>в т. ч. ліси</t>
  </si>
  <si>
    <t>Тваринний світ</t>
  </si>
  <si>
    <t>в т.ч. браконьєрство</t>
  </si>
  <si>
    <t>Рибні ресурси</t>
  </si>
  <si>
    <t>Природно-заповідний фонд</t>
  </si>
  <si>
    <t>Джерела іонізуючого випромінювання</t>
  </si>
  <si>
    <t>Пости екологічного контролю                        на митній території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</si>
  <si>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</si>
  <si>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(1110+1120+1130+1140)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</si>
  <si>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</si>
  <si>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морські</t>
    </r>
    <r>
      <rPr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(р.1121+1122)</t>
    </r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</si>
  <si>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</si>
  <si>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</si>
  <si>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</si>
  <si>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Результати здійснення державного нагляду (контролю) у сфері охорони навколишнього природного середовища,  раціонального використання, відтворення і охорони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</si>
</sst>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30">
    <xf numFmtId="0" fontId="0" fillId="0" borderId="0" xfId="0"/>
    <xf numFmtId="0" fontId="2" fillId="2" borderId="2" xfId="1" applyFont="1" applyFill="1" applyBorder="1"/>
    <xf numFmtId="0" fontId="2" fillId="0" borderId="2" xfId="1" applyFont="1" applyBorder="1"/>
    <xf numFmtId="164" fontId="2" fillId="0" borderId="2" xfId="1" applyNumberFormat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wrapText="1"/>
    </xf>
    <xf numFmtId="0" fontId="2" fillId="0" borderId="2" xfId="1" applyFont="1" applyFill="1" applyBorder="1"/>
    <xf numFmtId="0" fontId="4" fillId="0" borderId="2" xfId="1" applyFont="1" applyBorder="1" applyAlignment="1">
      <alignment horizontal="center"/>
    </xf>
    <xf numFmtId="0" fontId="1" fillId="2" borderId="2" xfId="1" applyFont="1" applyFill="1" applyBorder="1" applyAlignment="1">
      <alignment wrapText="1"/>
    </xf>
    <xf numFmtId="0" fontId="1" fillId="2" borderId="2" xfId="1" applyFont="1" applyFill="1" applyBorder="1" applyAlignment="1"/>
    <xf numFmtId="0" fontId="2" fillId="0" borderId="2" xfId="1" applyFont="1" applyBorder="1" applyAlignment="1"/>
    <xf numFmtId="0" fontId="3" fillId="0" borderId="2" xfId="1" applyFont="1" applyBorder="1" applyAlignment="1">
      <alignment wrapText="1"/>
    </xf>
    <xf numFmtId="0" fontId="2" fillId="0" borderId="2" xfId="1" applyFont="1" applyFill="1" applyBorder="1" applyAlignment="1"/>
    <xf numFmtId="0" fontId="2" fillId="0" borderId="2" xfId="1" applyFont="1" applyBorder="1" applyAlignment="1">
      <alignment textRotation="90" wrapText="1"/>
    </xf>
    <xf numFmtId="0" fontId="3" fillId="0" borderId="2" xfId="1" applyFont="1" applyBorder="1" applyAlignment="1">
      <alignment textRotation="90" wrapText="1"/>
    </xf>
    <xf numFmtId="49" fontId="7" fillId="2" borderId="2" xfId="1" applyNumberFormat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164" fontId="2" fillId="0" borderId="2" xfId="1" applyNumberFormat="1" applyFont="1" applyFill="1" applyBorder="1" applyAlignment="1">
      <alignment textRotation="90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textRotation="90" wrapText="1"/>
    </xf>
    <xf numFmtId="0" fontId="2" fillId="0" borderId="2" xfId="1" applyFont="1" applyFill="1" applyBorder="1" applyAlignment="1">
      <alignment horizontal="center" textRotation="90" wrapText="1"/>
    </xf>
    <xf numFmtId="0" fontId="2" fillId="0" borderId="2" xfId="1" applyFont="1" applyFill="1" applyBorder="1" applyAlignment="1">
      <alignment textRotation="90" wrapText="1"/>
    </xf>
    <xf numFmtId="1" fontId="2" fillId="0" borderId="2" xfId="1" applyNumberFormat="1" applyFont="1" applyFill="1" applyBorder="1" applyAlignment="1">
      <alignment horizontal="center" vertical="center" textRotation="90" wrapText="1"/>
    </xf>
    <xf numFmtId="0" fontId="6" fillId="2" borderId="2" xfId="1" applyFont="1" applyFill="1" applyBorder="1"/>
    <xf numFmtId="0" fontId="6" fillId="0" borderId="2" xfId="1" applyFont="1" applyFill="1" applyBorder="1"/>
    <xf numFmtId="0" fontId="1" fillId="2" borderId="2" xfId="1" applyFont="1" applyFill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textRotation="90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workbookViewId="0">
      <selection activeCell="U28" sqref="U28"/>
    </sheetView>
  </sheetViews>
  <sheetFormatPr defaultRowHeight="15" x14ac:dyDescent="0.25"/>
  <cols>
    <col min="2" max="2" width="37.140625" customWidth="1"/>
  </cols>
  <sheetData>
    <row r="1" spans="1:23" ht="39" customHeight="1" x14ac:dyDescent="0.25">
      <c r="A1" s="25" t="s">
        <v>57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2.75" customHeight="1" x14ac:dyDescent="0.25">
      <c r="A2" s="28" t="s">
        <v>0</v>
      </c>
      <c r="B2" s="29" t="s">
        <v>1</v>
      </c>
      <c r="C2" s="27" t="s">
        <v>2</v>
      </c>
      <c r="D2" s="27"/>
      <c r="E2" s="27" t="s">
        <v>3</v>
      </c>
      <c r="F2" s="27"/>
      <c r="G2" s="27" t="s">
        <v>4</v>
      </c>
      <c r="H2" s="27"/>
      <c r="I2" s="27" t="s">
        <v>5</v>
      </c>
      <c r="J2" s="27"/>
      <c r="K2" s="27" t="s">
        <v>6</v>
      </c>
      <c r="L2" s="27"/>
      <c r="M2" s="27"/>
      <c r="N2" s="27"/>
      <c r="O2" s="26" t="s">
        <v>7</v>
      </c>
      <c r="P2" s="27" t="s">
        <v>8</v>
      </c>
      <c r="Q2" s="27"/>
      <c r="R2" s="27" t="s">
        <v>9</v>
      </c>
      <c r="S2" s="27"/>
      <c r="T2" s="27"/>
      <c r="U2" s="27"/>
      <c r="V2" s="27" t="s">
        <v>10</v>
      </c>
      <c r="W2" s="27"/>
    </row>
    <row r="3" spans="1:23" ht="31.5" customHeight="1" x14ac:dyDescent="0.25">
      <c r="A3" s="28"/>
      <c r="B3" s="29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27"/>
      <c r="Q3" s="27"/>
      <c r="R3" s="27" t="s">
        <v>11</v>
      </c>
      <c r="S3" s="27"/>
      <c r="T3" s="27" t="s">
        <v>12</v>
      </c>
      <c r="U3" s="27"/>
      <c r="V3" s="27"/>
      <c r="W3" s="27"/>
    </row>
    <row r="4" spans="1:23" ht="135.75" customHeight="1" x14ac:dyDescent="0.25">
      <c r="A4" s="28"/>
      <c r="B4" s="29"/>
      <c r="C4" s="12" t="s">
        <v>13</v>
      </c>
      <c r="D4" s="13" t="s">
        <v>14</v>
      </c>
      <c r="E4" s="12" t="s">
        <v>15</v>
      </c>
      <c r="F4" s="13" t="s">
        <v>16</v>
      </c>
      <c r="G4" s="13" t="s">
        <v>13</v>
      </c>
      <c r="H4" s="13" t="s">
        <v>17</v>
      </c>
      <c r="I4" s="3" t="s">
        <v>18</v>
      </c>
      <c r="J4" s="3" t="s">
        <v>19</v>
      </c>
      <c r="K4" s="16" t="s">
        <v>13</v>
      </c>
      <c r="L4" s="16" t="s">
        <v>20</v>
      </c>
      <c r="M4" s="16" t="s">
        <v>21</v>
      </c>
      <c r="N4" s="19" t="s">
        <v>22</v>
      </c>
      <c r="O4" s="26"/>
      <c r="P4" s="20" t="s">
        <v>13</v>
      </c>
      <c r="Q4" s="20" t="s">
        <v>23</v>
      </c>
      <c r="R4" s="21" t="s">
        <v>24</v>
      </c>
      <c r="S4" s="17" t="s">
        <v>25</v>
      </c>
      <c r="T4" s="21" t="s">
        <v>24</v>
      </c>
      <c r="U4" s="17" t="s">
        <v>25</v>
      </c>
      <c r="V4" s="18" t="s">
        <v>26</v>
      </c>
      <c r="W4" s="18" t="s">
        <v>27</v>
      </c>
    </row>
    <row r="5" spans="1:23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</row>
    <row r="6" spans="1:23" ht="36.75" customHeight="1" x14ac:dyDescent="0.25">
      <c r="A6" s="1">
        <v>1000</v>
      </c>
      <c r="B6" s="7" t="s">
        <v>50</v>
      </c>
      <c r="C6" s="1">
        <f>C7+C14+C19+C20+C21+C22+C27+C29+C31+C33+C34+C35</f>
        <v>8627</v>
      </c>
      <c r="D6" s="1">
        <f t="shared" ref="D6:W6" si="0">D7+D14+D19+D20+D21+D22+D27+D29+D31+D33+D34+D35</f>
        <v>22</v>
      </c>
      <c r="E6" s="1">
        <f t="shared" si="0"/>
        <v>9123</v>
      </c>
      <c r="F6" s="1">
        <f t="shared" si="0"/>
        <v>370</v>
      </c>
      <c r="G6" s="1">
        <f t="shared" si="0"/>
        <v>8248</v>
      </c>
      <c r="H6" s="1">
        <f t="shared" si="0"/>
        <v>18</v>
      </c>
      <c r="I6" s="1">
        <f t="shared" si="0"/>
        <v>2147.538</v>
      </c>
      <c r="J6" s="1">
        <f t="shared" si="0"/>
        <v>1986.3290000000002</v>
      </c>
      <c r="K6" s="1">
        <f t="shared" si="0"/>
        <v>308</v>
      </c>
      <c r="L6" s="1">
        <f t="shared" si="0"/>
        <v>79</v>
      </c>
      <c r="M6" s="1">
        <f t="shared" si="0"/>
        <v>229</v>
      </c>
      <c r="N6" s="1">
        <f t="shared" si="0"/>
        <v>168</v>
      </c>
      <c r="O6" s="1">
        <f t="shared" si="0"/>
        <v>128</v>
      </c>
      <c r="P6" s="1">
        <f t="shared" si="0"/>
        <v>457859.81400000001</v>
      </c>
      <c r="Q6" s="1">
        <f t="shared" si="0"/>
        <v>43139.767999999996</v>
      </c>
      <c r="R6" s="1">
        <f t="shared" si="0"/>
        <v>862</v>
      </c>
      <c r="S6" s="1">
        <f t="shared" si="0"/>
        <v>427614.26699999999</v>
      </c>
      <c r="T6" s="1">
        <f t="shared" si="0"/>
        <v>640</v>
      </c>
      <c r="U6" s="1">
        <f t="shared" si="0"/>
        <v>14444.644999999999</v>
      </c>
      <c r="V6" s="1">
        <f t="shared" si="0"/>
        <v>15</v>
      </c>
      <c r="W6" s="1">
        <f t="shared" si="0"/>
        <v>7</v>
      </c>
    </row>
    <row r="7" spans="1:23" ht="25.5" customHeight="1" x14ac:dyDescent="0.25">
      <c r="A7" s="1">
        <v>1100</v>
      </c>
      <c r="B7" s="8" t="s">
        <v>51</v>
      </c>
      <c r="C7" s="1">
        <f>C8+C9+C12+C13</f>
        <v>1501</v>
      </c>
      <c r="D7" s="1">
        <f t="shared" ref="D7:W7" si="1">D8+D9+D12+D13</f>
        <v>7</v>
      </c>
      <c r="E7" s="1">
        <f t="shared" si="1"/>
        <v>1188</v>
      </c>
      <c r="F7" s="1">
        <f t="shared" si="1"/>
        <v>7</v>
      </c>
      <c r="G7" s="1">
        <f t="shared" si="1"/>
        <v>988</v>
      </c>
      <c r="H7" s="1">
        <f t="shared" si="1"/>
        <v>0</v>
      </c>
      <c r="I7" s="1">
        <f t="shared" si="1"/>
        <v>176.72899999999998</v>
      </c>
      <c r="J7" s="1">
        <f t="shared" si="1"/>
        <v>154.68200000000002</v>
      </c>
      <c r="K7" s="1">
        <f t="shared" si="1"/>
        <v>46</v>
      </c>
      <c r="L7" s="1">
        <f t="shared" si="1"/>
        <v>27</v>
      </c>
      <c r="M7" s="1">
        <f t="shared" si="1"/>
        <v>19</v>
      </c>
      <c r="N7" s="1">
        <f t="shared" si="1"/>
        <v>18</v>
      </c>
      <c r="O7" s="1">
        <f t="shared" si="1"/>
        <v>6</v>
      </c>
      <c r="P7" s="1">
        <f t="shared" si="1"/>
        <v>52275.031999999999</v>
      </c>
      <c r="Q7" s="1">
        <f t="shared" si="1"/>
        <v>150.761</v>
      </c>
      <c r="R7" s="1">
        <f t="shared" si="1"/>
        <v>162</v>
      </c>
      <c r="S7" s="1">
        <f t="shared" si="1"/>
        <v>52778.510999999999</v>
      </c>
      <c r="T7" s="1">
        <f t="shared" si="1"/>
        <v>138</v>
      </c>
      <c r="U7" s="1">
        <f t="shared" si="1"/>
        <v>6710.4469999999992</v>
      </c>
      <c r="V7" s="1">
        <f t="shared" si="1"/>
        <v>1</v>
      </c>
      <c r="W7" s="1">
        <f t="shared" si="1"/>
        <v>4</v>
      </c>
    </row>
    <row r="8" spans="1:23" ht="15.75" x14ac:dyDescent="0.25">
      <c r="A8" s="2">
        <v>1110</v>
      </c>
      <c r="B8" s="9" t="s">
        <v>52</v>
      </c>
      <c r="C8" s="23">
        <v>650</v>
      </c>
      <c r="D8" s="23">
        <v>6</v>
      </c>
      <c r="E8" s="23">
        <v>548</v>
      </c>
      <c r="F8" s="23">
        <v>4</v>
      </c>
      <c r="G8" s="23">
        <v>473</v>
      </c>
      <c r="H8" s="23">
        <v>0</v>
      </c>
      <c r="I8" s="23">
        <v>86.807000000000002</v>
      </c>
      <c r="J8" s="23">
        <v>74.399000000000001</v>
      </c>
      <c r="K8" s="23">
        <v>29</v>
      </c>
      <c r="L8" s="23">
        <v>14</v>
      </c>
      <c r="M8" s="23">
        <v>15</v>
      </c>
      <c r="N8" s="23">
        <v>2</v>
      </c>
      <c r="O8" s="23">
        <v>2</v>
      </c>
      <c r="P8" s="23">
        <v>2360.8470000000002</v>
      </c>
      <c r="Q8" s="23">
        <v>150.761</v>
      </c>
      <c r="R8" s="23">
        <v>75</v>
      </c>
      <c r="S8" s="23">
        <v>3224.4459999999999</v>
      </c>
      <c r="T8" s="23">
        <v>68</v>
      </c>
      <c r="U8" s="23">
        <v>4867.8639999999996</v>
      </c>
      <c r="V8" s="23">
        <v>1</v>
      </c>
      <c r="W8" s="23">
        <v>4</v>
      </c>
    </row>
    <row r="9" spans="1:23" x14ac:dyDescent="0.25">
      <c r="A9" s="2">
        <v>1120</v>
      </c>
      <c r="B9" s="9" t="s">
        <v>53</v>
      </c>
      <c r="C9" s="23">
        <f>C10+C11</f>
        <v>8</v>
      </c>
      <c r="D9" s="23">
        <f t="shared" ref="D9:W9" si="2">D10+D11</f>
        <v>0</v>
      </c>
      <c r="E9" s="23">
        <f t="shared" si="2"/>
        <v>4</v>
      </c>
      <c r="F9" s="23">
        <f t="shared" si="2"/>
        <v>0</v>
      </c>
      <c r="G9" s="23">
        <f t="shared" si="2"/>
        <v>4</v>
      </c>
      <c r="H9" s="23">
        <f t="shared" si="2"/>
        <v>0</v>
      </c>
      <c r="I9" s="23">
        <f t="shared" si="2"/>
        <v>1.5980000000000001</v>
      </c>
      <c r="J9" s="23">
        <f t="shared" si="2"/>
        <v>1.462</v>
      </c>
      <c r="K9" s="23">
        <f t="shared" si="2"/>
        <v>0</v>
      </c>
      <c r="L9" s="23">
        <f t="shared" si="2"/>
        <v>0</v>
      </c>
      <c r="M9" s="23">
        <f t="shared" si="2"/>
        <v>0</v>
      </c>
      <c r="N9" s="23">
        <f t="shared" si="2"/>
        <v>0</v>
      </c>
      <c r="O9" s="23">
        <f t="shared" si="2"/>
        <v>0</v>
      </c>
      <c r="P9" s="23">
        <f t="shared" si="2"/>
        <v>67.034999999999997</v>
      </c>
      <c r="Q9" s="23">
        <f t="shared" si="2"/>
        <v>0</v>
      </c>
      <c r="R9" s="23">
        <f t="shared" si="2"/>
        <v>2</v>
      </c>
      <c r="S9" s="23">
        <f t="shared" si="2"/>
        <v>67.034999999999997</v>
      </c>
      <c r="T9" s="23">
        <f t="shared" si="2"/>
        <v>2</v>
      </c>
      <c r="U9" s="23">
        <f t="shared" si="2"/>
        <v>67.034999999999997</v>
      </c>
      <c r="V9" s="23">
        <f t="shared" si="2"/>
        <v>0</v>
      </c>
      <c r="W9" s="23">
        <f t="shared" si="2"/>
        <v>0</v>
      </c>
    </row>
    <row r="10" spans="1:23" x14ac:dyDescent="0.25">
      <c r="A10" s="2">
        <v>1121</v>
      </c>
      <c r="B10" s="9" t="s">
        <v>28</v>
      </c>
      <c r="C10" s="23">
        <v>6</v>
      </c>
      <c r="D10" s="23">
        <v>0</v>
      </c>
      <c r="E10" s="23">
        <v>2</v>
      </c>
      <c r="F10" s="23">
        <v>0</v>
      </c>
      <c r="G10" s="23">
        <v>2</v>
      </c>
      <c r="H10" s="23">
        <v>0</v>
      </c>
      <c r="I10" s="23">
        <v>0.27200000000000002</v>
      </c>
      <c r="J10" s="23">
        <v>0.27200000000000002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</row>
    <row r="11" spans="1:23" x14ac:dyDescent="0.25">
      <c r="A11" s="2">
        <v>1122</v>
      </c>
      <c r="B11" s="10" t="s">
        <v>29</v>
      </c>
      <c r="C11" s="23">
        <v>2</v>
      </c>
      <c r="D11" s="23">
        <v>0</v>
      </c>
      <c r="E11" s="23">
        <v>2</v>
      </c>
      <c r="F11" s="23">
        <v>0</v>
      </c>
      <c r="G11" s="23">
        <v>2</v>
      </c>
      <c r="H11" s="23">
        <v>0</v>
      </c>
      <c r="I11" s="23">
        <v>1.3260000000000001</v>
      </c>
      <c r="J11" s="23">
        <v>1.19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67.034999999999997</v>
      </c>
      <c r="Q11" s="23">
        <v>0</v>
      </c>
      <c r="R11" s="23">
        <v>2</v>
      </c>
      <c r="S11" s="23">
        <v>67.034999999999997</v>
      </c>
      <c r="T11" s="23">
        <v>2</v>
      </c>
      <c r="U11" s="23">
        <v>67.034999999999997</v>
      </c>
      <c r="V11" s="23">
        <v>0</v>
      </c>
      <c r="W11" s="23">
        <v>0</v>
      </c>
    </row>
    <row r="12" spans="1:23" x14ac:dyDescent="0.25">
      <c r="A12" s="2">
        <v>1130</v>
      </c>
      <c r="B12" s="4" t="s">
        <v>30</v>
      </c>
      <c r="C12" s="23">
        <v>843</v>
      </c>
      <c r="D12" s="23">
        <v>1</v>
      </c>
      <c r="E12" s="23">
        <v>636</v>
      </c>
      <c r="F12" s="23">
        <v>3</v>
      </c>
      <c r="G12" s="23">
        <v>511</v>
      </c>
      <c r="H12" s="23">
        <v>0</v>
      </c>
      <c r="I12" s="23">
        <v>88.323999999999998</v>
      </c>
      <c r="J12" s="23">
        <v>78.820999999999998</v>
      </c>
      <c r="K12" s="23">
        <v>17</v>
      </c>
      <c r="L12" s="23">
        <v>13</v>
      </c>
      <c r="M12" s="23">
        <v>4</v>
      </c>
      <c r="N12" s="23">
        <v>16</v>
      </c>
      <c r="O12" s="23">
        <v>4</v>
      </c>
      <c r="P12" s="23">
        <v>49847.15</v>
      </c>
      <c r="Q12" s="23">
        <v>0</v>
      </c>
      <c r="R12" s="23">
        <v>85</v>
      </c>
      <c r="S12" s="23">
        <v>49487.03</v>
      </c>
      <c r="T12" s="23">
        <v>68</v>
      </c>
      <c r="U12" s="23">
        <v>1775.548</v>
      </c>
      <c r="V12" s="23">
        <v>0</v>
      </c>
      <c r="W12" s="23">
        <v>0</v>
      </c>
    </row>
    <row r="13" spans="1:23" ht="26.25" x14ac:dyDescent="0.25">
      <c r="A13" s="5">
        <v>1140</v>
      </c>
      <c r="B13" s="15" t="s">
        <v>31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</row>
    <row r="14" spans="1:23" ht="23.25" customHeight="1" x14ac:dyDescent="0.25">
      <c r="A14" s="1">
        <v>1200</v>
      </c>
      <c r="B14" s="7" t="s">
        <v>54</v>
      </c>
      <c r="C14" s="1">
        <f>C15+C18</f>
        <v>1673</v>
      </c>
      <c r="D14" s="1">
        <f t="shared" ref="D14:W14" si="3">D15+D18</f>
        <v>4</v>
      </c>
      <c r="E14" s="1">
        <f t="shared" si="3"/>
        <v>1338</v>
      </c>
      <c r="F14" s="1">
        <f t="shared" si="3"/>
        <v>19</v>
      </c>
      <c r="G14" s="1">
        <f t="shared" si="3"/>
        <v>1198</v>
      </c>
      <c r="H14" s="1">
        <f t="shared" si="3"/>
        <v>0</v>
      </c>
      <c r="I14" s="1">
        <f t="shared" si="3"/>
        <v>236.988</v>
      </c>
      <c r="J14" s="1">
        <f t="shared" si="3"/>
        <v>234.81200000000001</v>
      </c>
      <c r="K14" s="1">
        <f t="shared" si="3"/>
        <v>31</v>
      </c>
      <c r="L14" s="1">
        <f t="shared" si="3"/>
        <v>21</v>
      </c>
      <c r="M14" s="1">
        <f t="shared" si="3"/>
        <v>10</v>
      </c>
      <c r="N14" s="1">
        <f t="shared" si="3"/>
        <v>9</v>
      </c>
      <c r="O14" s="1">
        <f t="shared" si="3"/>
        <v>4</v>
      </c>
      <c r="P14" s="1">
        <f t="shared" si="3"/>
        <v>167501.89599999998</v>
      </c>
      <c r="Q14" s="1">
        <f t="shared" si="3"/>
        <v>0</v>
      </c>
      <c r="R14" s="1">
        <f t="shared" si="3"/>
        <v>133</v>
      </c>
      <c r="S14" s="1">
        <f t="shared" si="3"/>
        <v>167501.89599999998</v>
      </c>
      <c r="T14" s="1">
        <f t="shared" si="3"/>
        <v>121</v>
      </c>
      <c r="U14" s="1">
        <f t="shared" si="3"/>
        <v>1922.5450000000001</v>
      </c>
      <c r="V14" s="1">
        <f t="shared" si="3"/>
        <v>11</v>
      </c>
      <c r="W14" s="1">
        <f t="shared" si="3"/>
        <v>2</v>
      </c>
    </row>
    <row r="15" spans="1:23" x14ac:dyDescent="0.25">
      <c r="A15" s="2">
        <v>1210</v>
      </c>
      <c r="B15" s="4" t="s">
        <v>55</v>
      </c>
      <c r="C15" s="23">
        <f>C16+C17</f>
        <v>1507</v>
      </c>
      <c r="D15" s="23">
        <f t="shared" ref="D15:W15" si="4">D16+D17</f>
        <v>4</v>
      </c>
      <c r="E15" s="23">
        <f t="shared" si="4"/>
        <v>1331</v>
      </c>
      <c r="F15" s="23">
        <f t="shared" si="4"/>
        <v>19</v>
      </c>
      <c r="G15" s="23">
        <f t="shared" si="4"/>
        <v>1191</v>
      </c>
      <c r="H15" s="23">
        <f t="shared" si="4"/>
        <v>0</v>
      </c>
      <c r="I15" s="23">
        <f t="shared" si="4"/>
        <v>229.678</v>
      </c>
      <c r="J15" s="23">
        <f t="shared" si="4"/>
        <v>226.482</v>
      </c>
      <c r="K15" s="23">
        <f t="shared" si="4"/>
        <v>31</v>
      </c>
      <c r="L15" s="23">
        <f t="shared" si="4"/>
        <v>21</v>
      </c>
      <c r="M15" s="23">
        <f t="shared" si="4"/>
        <v>10</v>
      </c>
      <c r="N15" s="23">
        <f t="shared" si="4"/>
        <v>9</v>
      </c>
      <c r="O15" s="23">
        <f t="shared" si="4"/>
        <v>4</v>
      </c>
      <c r="P15" s="23">
        <f t="shared" si="4"/>
        <v>167501.89599999998</v>
      </c>
      <c r="Q15" s="23">
        <f t="shared" si="4"/>
        <v>0</v>
      </c>
      <c r="R15" s="23">
        <f t="shared" si="4"/>
        <v>133</v>
      </c>
      <c r="S15" s="23">
        <f t="shared" si="4"/>
        <v>167501.89599999998</v>
      </c>
      <c r="T15" s="23">
        <f t="shared" si="4"/>
        <v>121</v>
      </c>
      <c r="U15" s="23">
        <f t="shared" si="4"/>
        <v>1922.5450000000001</v>
      </c>
      <c r="V15" s="23">
        <f t="shared" si="4"/>
        <v>11</v>
      </c>
      <c r="W15" s="23">
        <f t="shared" si="4"/>
        <v>2</v>
      </c>
    </row>
    <row r="16" spans="1:23" x14ac:dyDescent="0.25">
      <c r="A16" s="2">
        <v>1211</v>
      </c>
      <c r="B16" s="9" t="s">
        <v>32</v>
      </c>
      <c r="C16" s="23">
        <v>1505</v>
      </c>
      <c r="D16" s="23">
        <v>4</v>
      </c>
      <c r="E16" s="23">
        <v>1330</v>
      </c>
      <c r="F16" s="23">
        <v>19</v>
      </c>
      <c r="G16" s="23">
        <v>1190</v>
      </c>
      <c r="H16" s="23">
        <v>0</v>
      </c>
      <c r="I16" s="23">
        <v>229.542</v>
      </c>
      <c r="J16" s="23">
        <v>226.346</v>
      </c>
      <c r="K16" s="23">
        <v>31</v>
      </c>
      <c r="L16" s="23">
        <v>21</v>
      </c>
      <c r="M16" s="23">
        <v>10</v>
      </c>
      <c r="N16" s="23">
        <v>9</v>
      </c>
      <c r="O16" s="23">
        <v>4</v>
      </c>
      <c r="P16" s="23">
        <v>167487.71</v>
      </c>
      <c r="Q16" s="23">
        <v>0</v>
      </c>
      <c r="R16" s="23">
        <v>132</v>
      </c>
      <c r="S16" s="23">
        <v>167487.71</v>
      </c>
      <c r="T16" s="23">
        <v>121</v>
      </c>
      <c r="U16" s="23">
        <v>1922.5450000000001</v>
      </c>
      <c r="V16" s="23">
        <v>11</v>
      </c>
      <c r="W16" s="23">
        <v>2</v>
      </c>
    </row>
    <row r="17" spans="1:23" x14ac:dyDescent="0.25">
      <c r="A17" s="2">
        <v>1212</v>
      </c>
      <c r="B17" s="9" t="s">
        <v>33</v>
      </c>
      <c r="C17" s="23">
        <v>2</v>
      </c>
      <c r="D17" s="23">
        <v>0</v>
      </c>
      <c r="E17" s="23">
        <v>1</v>
      </c>
      <c r="F17" s="23">
        <v>0</v>
      </c>
      <c r="G17" s="23">
        <v>1</v>
      </c>
      <c r="H17" s="23">
        <v>0</v>
      </c>
      <c r="I17" s="23">
        <v>0.13600000000000001</v>
      </c>
      <c r="J17" s="23">
        <v>0.13600000000000001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14.186</v>
      </c>
      <c r="Q17" s="23">
        <v>0</v>
      </c>
      <c r="R17" s="23">
        <v>1</v>
      </c>
      <c r="S17" s="23">
        <v>14.186</v>
      </c>
      <c r="T17" s="23">
        <v>0</v>
      </c>
      <c r="U17" s="23">
        <v>0</v>
      </c>
      <c r="V17" s="23">
        <v>0</v>
      </c>
      <c r="W17" s="23">
        <v>0</v>
      </c>
    </row>
    <row r="18" spans="1:23" x14ac:dyDescent="0.25">
      <c r="A18" s="2">
        <v>1220</v>
      </c>
      <c r="B18" s="9" t="s">
        <v>34</v>
      </c>
      <c r="C18" s="23">
        <v>166</v>
      </c>
      <c r="D18" s="23">
        <v>0</v>
      </c>
      <c r="E18" s="23">
        <v>7</v>
      </c>
      <c r="F18" s="23">
        <v>0</v>
      </c>
      <c r="G18" s="23">
        <v>7</v>
      </c>
      <c r="H18" s="23">
        <v>0</v>
      </c>
      <c r="I18" s="23">
        <v>7.31</v>
      </c>
      <c r="J18" s="23">
        <v>8.33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</row>
    <row r="19" spans="1:23" ht="24.75" customHeight="1" x14ac:dyDescent="0.25">
      <c r="A19" s="1">
        <v>1300</v>
      </c>
      <c r="B19" s="8" t="s">
        <v>35</v>
      </c>
      <c r="C19" s="1">
        <v>1315</v>
      </c>
      <c r="D19" s="1">
        <v>4</v>
      </c>
      <c r="E19" s="1">
        <v>276</v>
      </c>
      <c r="F19" s="1">
        <v>4</v>
      </c>
      <c r="G19" s="1">
        <v>235</v>
      </c>
      <c r="H19" s="1">
        <v>0</v>
      </c>
      <c r="I19" s="1">
        <v>114.491</v>
      </c>
      <c r="J19" s="1">
        <v>96.674999999999997</v>
      </c>
      <c r="K19" s="1">
        <v>34</v>
      </c>
      <c r="L19" s="1">
        <v>9</v>
      </c>
      <c r="M19" s="1">
        <v>25</v>
      </c>
      <c r="N19" s="1">
        <v>10</v>
      </c>
      <c r="O19" s="1">
        <v>10</v>
      </c>
      <c r="P19" s="1">
        <v>94305.456999999995</v>
      </c>
      <c r="Q19" s="1">
        <v>24730.458999999999</v>
      </c>
      <c r="R19" s="1">
        <v>83</v>
      </c>
      <c r="S19" s="1">
        <v>68201.364999999991</v>
      </c>
      <c r="T19" s="1">
        <v>38</v>
      </c>
      <c r="U19" s="1">
        <v>1905.567</v>
      </c>
      <c r="V19" s="1">
        <v>0</v>
      </c>
      <c r="W19" s="1">
        <v>0</v>
      </c>
    </row>
    <row r="20" spans="1:23" ht="21" customHeight="1" x14ac:dyDescent="0.25">
      <c r="A20" s="1">
        <v>1400</v>
      </c>
      <c r="B20" s="8" t="s">
        <v>36</v>
      </c>
      <c r="C20" s="1">
        <v>169</v>
      </c>
      <c r="D20" s="1">
        <v>2</v>
      </c>
      <c r="E20" s="1">
        <v>132</v>
      </c>
      <c r="F20" s="1">
        <v>1</v>
      </c>
      <c r="G20" s="1">
        <v>130</v>
      </c>
      <c r="H20" s="1">
        <v>0</v>
      </c>
      <c r="I20" s="1">
        <v>31.143999999999998</v>
      </c>
      <c r="J20" s="1">
        <v>28.815000000000001</v>
      </c>
      <c r="K20" s="1">
        <v>4</v>
      </c>
      <c r="L20" s="1">
        <v>3</v>
      </c>
      <c r="M20" s="1">
        <v>1</v>
      </c>
      <c r="N20" s="1">
        <v>2</v>
      </c>
      <c r="O20" s="1">
        <v>4</v>
      </c>
      <c r="P20" s="1">
        <v>1430.952</v>
      </c>
      <c r="Q20" s="1">
        <v>1416.133</v>
      </c>
      <c r="R20" s="1">
        <v>11</v>
      </c>
      <c r="S20" s="1">
        <v>14.819000000000001</v>
      </c>
      <c r="T20" s="1">
        <v>14</v>
      </c>
      <c r="U20" s="1">
        <v>11.521000000000001</v>
      </c>
      <c r="V20" s="1">
        <v>0</v>
      </c>
      <c r="W20" s="1">
        <v>0</v>
      </c>
    </row>
    <row r="21" spans="1:23" ht="19.5" customHeight="1" x14ac:dyDescent="0.25">
      <c r="A21" s="1">
        <v>1500</v>
      </c>
      <c r="B21" s="8" t="s">
        <v>37</v>
      </c>
      <c r="C21" s="1">
        <v>192</v>
      </c>
      <c r="D21" s="1">
        <v>1</v>
      </c>
      <c r="E21" s="1">
        <v>66</v>
      </c>
      <c r="F21" s="1">
        <v>8</v>
      </c>
      <c r="G21" s="1">
        <v>61</v>
      </c>
      <c r="H21" s="1">
        <v>0</v>
      </c>
      <c r="I21" s="1">
        <v>47.515000000000001</v>
      </c>
      <c r="J21" s="1">
        <v>46.359000000000002</v>
      </c>
      <c r="K21" s="1">
        <v>8</v>
      </c>
      <c r="L21" s="1">
        <v>2</v>
      </c>
      <c r="M21" s="1">
        <v>6</v>
      </c>
      <c r="N21" s="1">
        <v>4</v>
      </c>
      <c r="O21" s="1">
        <v>2</v>
      </c>
      <c r="P21" s="1">
        <v>16746.053</v>
      </c>
      <c r="Q21" s="1">
        <v>1364.481</v>
      </c>
      <c r="R21" s="1">
        <v>23</v>
      </c>
      <c r="S21" s="1">
        <v>15383.84</v>
      </c>
      <c r="T21" s="1">
        <v>17</v>
      </c>
      <c r="U21" s="1">
        <v>208.26400000000001</v>
      </c>
      <c r="V21" s="1">
        <v>0</v>
      </c>
      <c r="W21" s="1">
        <v>0</v>
      </c>
    </row>
    <row r="22" spans="1:23" ht="31.5" customHeight="1" x14ac:dyDescent="0.25">
      <c r="A22" s="1">
        <v>1600</v>
      </c>
      <c r="B22" s="14" t="s">
        <v>56</v>
      </c>
      <c r="C22" s="1">
        <f>C23+C24+C25+C26</f>
        <v>2331</v>
      </c>
      <c r="D22" s="1">
        <f t="shared" ref="D22:W22" si="5">D23+D24+D25+D26</f>
        <v>4</v>
      </c>
      <c r="E22" s="1">
        <f t="shared" si="5"/>
        <v>3137</v>
      </c>
      <c r="F22" s="1">
        <f t="shared" si="5"/>
        <v>10</v>
      </c>
      <c r="G22" s="1">
        <f t="shared" si="5"/>
        <v>2932</v>
      </c>
      <c r="H22" s="1">
        <f t="shared" si="5"/>
        <v>0</v>
      </c>
      <c r="I22" s="1">
        <f t="shared" si="5"/>
        <v>813.55799999999999</v>
      </c>
      <c r="J22" s="1">
        <f t="shared" si="5"/>
        <v>763.29000000000008</v>
      </c>
      <c r="K22" s="1">
        <f t="shared" si="5"/>
        <v>6</v>
      </c>
      <c r="L22" s="1">
        <f t="shared" si="5"/>
        <v>2</v>
      </c>
      <c r="M22" s="1">
        <f t="shared" si="5"/>
        <v>4</v>
      </c>
      <c r="N22" s="1">
        <f t="shared" si="5"/>
        <v>4</v>
      </c>
      <c r="O22" s="1">
        <f t="shared" si="5"/>
        <v>1</v>
      </c>
      <c r="P22" s="1">
        <f t="shared" si="5"/>
        <v>0</v>
      </c>
      <c r="Q22" s="1">
        <f t="shared" si="5"/>
        <v>0</v>
      </c>
      <c r="R22" s="1">
        <f t="shared" si="5"/>
        <v>0</v>
      </c>
      <c r="S22" s="1">
        <f t="shared" si="5"/>
        <v>0</v>
      </c>
      <c r="T22" s="1">
        <f t="shared" si="5"/>
        <v>0</v>
      </c>
      <c r="U22" s="1">
        <f t="shared" si="5"/>
        <v>0</v>
      </c>
      <c r="V22" s="1">
        <f t="shared" si="5"/>
        <v>3</v>
      </c>
      <c r="W22" s="1">
        <f t="shared" si="5"/>
        <v>0</v>
      </c>
    </row>
    <row r="23" spans="1:23" ht="20.25" customHeight="1" x14ac:dyDescent="0.25">
      <c r="A23" s="2">
        <v>1610</v>
      </c>
      <c r="B23" s="9" t="s">
        <v>38</v>
      </c>
      <c r="C23" s="23">
        <v>1277</v>
      </c>
      <c r="D23" s="23">
        <v>3</v>
      </c>
      <c r="E23" s="23">
        <v>2053</v>
      </c>
      <c r="F23" s="23">
        <v>6</v>
      </c>
      <c r="G23" s="23">
        <v>1922</v>
      </c>
      <c r="H23" s="23">
        <v>0</v>
      </c>
      <c r="I23" s="23">
        <f>561.033+2.72</f>
        <v>563.75300000000004</v>
      </c>
      <c r="J23" s="23">
        <f>517.581+2.72</f>
        <v>520.30100000000004</v>
      </c>
      <c r="K23" s="23">
        <v>2</v>
      </c>
      <c r="L23" s="23">
        <v>1</v>
      </c>
      <c r="M23" s="23">
        <v>1</v>
      </c>
      <c r="N23" s="23">
        <v>2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3</v>
      </c>
      <c r="W23" s="23">
        <v>0</v>
      </c>
    </row>
    <row r="24" spans="1:23" ht="16.5" customHeight="1" x14ac:dyDescent="0.25">
      <c r="A24" s="2">
        <v>1620</v>
      </c>
      <c r="B24" s="9" t="s">
        <v>39</v>
      </c>
      <c r="C24" s="23">
        <v>899</v>
      </c>
      <c r="D24" s="23">
        <v>1</v>
      </c>
      <c r="E24" s="23">
        <v>1022</v>
      </c>
      <c r="F24" s="23">
        <v>3</v>
      </c>
      <c r="G24" s="23">
        <v>951</v>
      </c>
      <c r="H24" s="23">
        <v>0</v>
      </c>
      <c r="I24" s="23">
        <v>237.61600000000001</v>
      </c>
      <c r="J24" s="23">
        <v>229.202</v>
      </c>
      <c r="K24" s="23">
        <v>4</v>
      </c>
      <c r="L24" s="23">
        <v>1</v>
      </c>
      <c r="M24" s="23">
        <v>3</v>
      </c>
      <c r="N24" s="23">
        <v>2</v>
      </c>
      <c r="O24" s="23">
        <v>1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</row>
    <row r="25" spans="1:23" ht="18.75" customHeight="1" x14ac:dyDescent="0.25">
      <c r="A25" s="5">
        <v>1630</v>
      </c>
      <c r="B25" s="11" t="s">
        <v>40</v>
      </c>
      <c r="C25" s="23">
        <v>127</v>
      </c>
      <c r="D25" s="23">
        <v>0</v>
      </c>
      <c r="E25" s="23">
        <v>45</v>
      </c>
      <c r="F25" s="23">
        <v>0</v>
      </c>
      <c r="G25" s="23">
        <v>45</v>
      </c>
      <c r="H25" s="23">
        <v>0</v>
      </c>
      <c r="I25" s="23">
        <v>9.9619999999999997</v>
      </c>
      <c r="J25" s="23">
        <v>11.611000000000001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</row>
    <row r="26" spans="1:23" ht="20.25" customHeight="1" x14ac:dyDescent="0.25">
      <c r="A26" s="5">
        <v>1640</v>
      </c>
      <c r="B26" s="11" t="s">
        <v>41</v>
      </c>
      <c r="C26" s="23">
        <v>28</v>
      </c>
      <c r="D26" s="23">
        <v>0</v>
      </c>
      <c r="E26" s="23">
        <v>17</v>
      </c>
      <c r="F26" s="23">
        <v>1</v>
      </c>
      <c r="G26" s="23">
        <v>14</v>
      </c>
      <c r="H26" s="23">
        <v>0</v>
      </c>
      <c r="I26" s="23">
        <v>2.2269999999999999</v>
      </c>
      <c r="J26" s="23">
        <v>2.1760000000000002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</row>
    <row r="27" spans="1:23" ht="36.75" customHeight="1" x14ac:dyDescent="0.25">
      <c r="A27" s="1">
        <v>1700</v>
      </c>
      <c r="B27" s="8" t="s">
        <v>42</v>
      </c>
      <c r="C27" s="1">
        <v>478</v>
      </c>
      <c r="D27" s="1">
        <v>0</v>
      </c>
      <c r="E27" s="1">
        <v>1418</v>
      </c>
      <c r="F27" s="1">
        <v>124</v>
      </c>
      <c r="G27" s="1">
        <v>1251</v>
      </c>
      <c r="H27" s="1">
        <v>2</v>
      </c>
      <c r="I27" s="1">
        <v>468.54199999999997</v>
      </c>
      <c r="J27" s="1">
        <v>421.41700000000003</v>
      </c>
      <c r="K27" s="1">
        <v>138</v>
      </c>
      <c r="L27" s="1">
        <v>13</v>
      </c>
      <c r="M27" s="1">
        <v>125</v>
      </c>
      <c r="N27" s="1">
        <v>89</v>
      </c>
      <c r="O27" s="1">
        <v>75</v>
      </c>
      <c r="P27" s="1">
        <v>53729.60100000001</v>
      </c>
      <c r="Q27" s="1">
        <v>14667.922999999999</v>
      </c>
      <c r="R27" s="1">
        <v>379</v>
      </c>
      <c r="S27" s="1">
        <f>18.325+52042.166</f>
        <v>52060.490999999995</v>
      </c>
      <c r="T27" s="1">
        <v>261</v>
      </c>
      <c r="U27" s="1">
        <f>18.325+3184.483</f>
        <v>3202.808</v>
      </c>
      <c r="V27" s="1">
        <v>0</v>
      </c>
      <c r="W27" s="1">
        <v>1</v>
      </c>
    </row>
    <row r="28" spans="1:23" x14ac:dyDescent="0.25">
      <c r="A28" s="5">
        <v>1710</v>
      </c>
      <c r="B28" s="11" t="s">
        <v>43</v>
      </c>
      <c r="C28" s="23">
        <v>238</v>
      </c>
      <c r="D28" s="23">
        <v>0</v>
      </c>
      <c r="E28" s="23">
        <v>1128</v>
      </c>
      <c r="F28" s="23">
        <v>21</v>
      </c>
      <c r="G28" s="23">
        <v>1053</v>
      </c>
      <c r="H28" s="23">
        <v>1</v>
      </c>
      <c r="I28" s="23">
        <v>363.09499999999997</v>
      </c>
      <c r="J28" s="23">
        <v>358.28699999999998</v>
      </c>
      <c r="K28" s="23">
        <v>93</v>
      </c>
      <c r="L28" s="23">
        <v>12</v>
      </c>
      <c r="M28" s="23">
        <v>81</v>
      </c>
      <c r="N28" s="23">
        <v>71</v>
      </c>
      <c r="O28" s="23">
        <v>66</v>
      </c>
      <c r="P28" s="23">
        <v>48681.25</v>
      </c>
      <c r="Q28" s="23">
        <v>10119.596</v>
      </c>
      <c r="R28" s="23">
        <v>264</v>
      </c>
      <c r="S28" s="23">
        <v>51424.368999999999</v>
      </c>
      <c r="T28" s="23">
        <v>198</v>
      </c>
      <c r="U28" s="23">
        <v>2983.6839999999997</v>
      </c>
      <c r="V28" s="23">
        <v>0</v>
      </c>
      <c r="W28" s="23">
        <v>1</v>
      </c>
    </row>
    <row r="29" spans="1:23" ht="22.5" customHeight="1" x14ac:dyDescent="0.25">
      <c r="A29" s="1">
        <v>1800</v>
      </c>
      <c r="B29" s="8" t="s">
        <v>44</v>
      </c>
      <c r="C29" s="1">
        <v>329</v>
      </c>
      <c r="D29" s="1">
        <v>0</v>
      </c>
      <c r="E29" s="1">
        <v>481</v>
      </c>
      <c r="F29" s="1">
        <v>10</v>
      </c>
      <c r="G29" s="1">
        <v>504</v>
      </c>
      <c r="H29" s="1">
        <v>6</v>
      </c>
      <c r="I29" s="1">
        <v>148.31899999999999</v>
      </c>
      <c r="J29" s="1">
        <v>148.59100000000001</v>
      </c>
      <c r="K29" s="1">
        <v>3</v>
      </c>
      <c r="L29" s="1">
        <v>1</v>
      </c>
      <c r="M29" s="1">
        <v>2</v>
      </c>
      <c r="N29" s="1">
        <v>1</v>
      </c>
      <c r="O29" s="1">
        <v>2</v>
      </c>
      <c r="P29" s="1">
        <v>1400.4460000000001</v>
      </c>
      <c r="Q29" s="1">
        <v>32</v>
      </c>
      <c r="R29" s="1">
        <v>7</v>
      </c>
      <c r="S29" s="1">
        <v>1372.4460000000001</v>
      </c>
      <c r="T29" s="1">
        <v>5</v>
      </c>
      <c r="U29" s="1">
        <v>45.698</v>
      </c>
      <c r="V29" s="1">
        <v>0</v>
      </c>
      <c r="W29" s="1">
        <v>0</v>
      </c>
    </row>
    <row r="30" spans="1:23" ht="25.5" customHeight="1" x14ac:dyDescent="0.25">
      <c r="A30" s="5">
        <v>1810</v>
      </c>
      <c r="B30" s="11" t="s">
        <v>45</v>
      </c>
      <c r="C30" s="23">
        <v>97</v>
      </c>
      <c r="D30" s="23">
        <v>0</v>
      </c>
      <c r="E30" s="23">
        <v>281</v>
      </c>
      <c r="F30" s="23">
        <v>6</v>
      </c>
      <c r="G30" s="23">
        <v>305</v>
      </c>
      <c r="H30" s="23">
        <v>1</v>
      </c>
      <c r="I30" s="23">
        <v>72.451999999999998</v>
      </c>
      <c r="J30" s="23">
        <v>75.528999999999996</v>
      </c>
      <c r="K30" s="23">
        <v>2</v>
      </c>
      <c r="L30" s="23">
        <v>1</v>
      </c>
      <c r="M30" s="23">
        <v>1</v>
      </c>
      <c r="N30" s="23">
        <v>1</v>
      </c>
      <c r="O30" s="23">
        <v>2</v>
      </c>
      <c r="P30" s="23">
        <v>152</v>
      </c>
      <c r="Q30" s="23">
        <v>32</v>
      </c>
      <c r="R30" s="23">
        <v>2</v>
      </c>
      <c r="S30" s="23">
        <v>64</v>
      </c>
      <c r="T30" s="23">
        <v>2</v>
      </c>
      <c r="U30" s="23">
        <v>36.152000000000001</v>
      </c>
      <c r="V30" s="23">
        <v>0</v>
      </c>
      <c r="W30" s="23">
        <v>0</v>
      </c>
    </row>
    <row r="31" spans="1:23" ht="26.25" customHeight="1" x14ac:dyDescent="0.25">
      <c r="A31" s="1">
        <v>1900</v>
      </c>
      <c r="B31" s="8" t="s">
        <v>46</v>
      </c>
      <c r="C31" s="1">
        <v>359</v>
      </c>
      <c r="D31" s="1">
        <v>0</v>
      </c>
      <c r="E31" s="1">
        <v>975</v>
      </c>
      <c r="F31" s="1">
        <v>115</v>
      </c>
      <c r="G31" s="1">
        <v>911</v>
      </c>
      <c r="H31" s="1">
        <v>9</v>
      </c>
      <c r="I31" s="1">
        <v>99.763000000000005</v>
      </c>
      <c r="J31" s="1">
        <v>83.528000000000006</v>
      </c>
      <c r="K31" s="1">
        <v>12</v>
      </c>
      <c r="L31" s="1">
        <v>0</v>
      </c>
      <c r="M31" s="1">
        <v>12</v>
      </c>
      <c r="N31" s="1">
        <v>11</v>
      </c>
      <c r="O31" s="1">
        <v>6</v>
      </c>
      <c r="P31" s="1">
        <v>694.49900000000002</v>
      </c>
      <c r="Q31" s="1">
        <v>192.179</v>
      </c>
      <c r="R31" s="1">
        <v>23</v>
      </c>
      <c r="S31" s="1">
        <v>283.05500000000001</v>
      </c>
      <c r="T31" s="1">
        <v>25</v>
      </c>
      <c r="U31" s="1">
        <v>114.69799999999999</v>
      </c>
      <c r="V31" s="1">
        <v>0</v>
      </c>
      <c r="W31" s="1">
        <v>0</v>
      </c>
    </row>
    <row r="32" spans="1:23" ht="25.5" customHeight="1" x14ac:dyDescent="0.25">
      <c r="A32" s="5">
        <v>1910</v>
      </c>
      <c r="B32" s="11" t="s">
        <v>45</v>
      </c>
      <c r="C32" s="23">
        <v>263</v>
      </c>
      <c r="D32" s="23">
        <v>0</v>
      </c>
      <c r="E32" s="23">
        <v>824</v>
      </c>
      <c r="F32" s="23">
        <v>104</v>
      </c>
      <c r="G32" s="23">
        <v>792</v>
      </c>
      <c r="H32" s="23">
        <v>6</v>
      </c>
      <c r="I32" s="23">
        <v>76.948999999999998</v>
      </c>
      <c r="J32" s="23">
        <v>67.819999999999993</v>
      </c>
      <c r="K32" s="23">
        <v>12</v>
      </c>
      <c r="L32" s="23">
        <v>0</v>
      </c>
      <c r="M32" s="23">
        <v>12</v>
      </c>
      <c r="N32" s="23">
        <v>11</v>
      </c>
      <c r="O32" s="23">
        <v>6</v>
      </c>
      <c r="P32" s="23">
        <v>684.12900000000002</v>
      </c>
      <c r="Q32" s="23">
        <v>192.179</v>
      </c>
      <c r="R32" s="23">
        <v>23</v>
      </c>
      <c r="S32" s="23">
        <v>283.05500000000001</v>
      </c>
      <c r="T32" s="23">
        <v>25</v>
      </c>
      <c r="U32" s="23">
        <v>114.69799999999999</v>
      </c>
      <c r="V32" s="23">
        <v>0</v>
      </c>
      <c r="W32" s="23">
        <v>0</v>
      </c>
    </row>
    <row r="33" spans="1:23" ht="23.25" customHeight="1" x14ac:dyDescent="0.25">
      <c r="A33" s="1">
        <v>2000</v>
      </c>
      <c r="B33" s="8" t="s">
        <v>47</v>
      </c>
      <c r="C33" s="1">
        <v>280</v>
      </c>
      <c r="D33" s="1">
        <v>0</v>
      </c>
      <c r="E33" s="1">
        <v>112</v>
      </c>
      <c r="F33" s="1">
        <v>72</v>
      </c>
      <c r="G33" s="1">
        <v>38</v>
      </c>
      <c r="H33" s="1">
        <v>1</v>
      </c>
      <c r="I33" s="1">
        <v>10.489000000000001</v>
      </c>
      <c r="J33" s="1">
        <v>8.16</v>
      </c>
      <c r="K33" s="1">
        <v>26</v>
      </c>
      <c r="L33" s="1">
        <v>1</v>
      </c>
      <c r="M33" s="1">
        <v>25</v>
      </c>
      <c r="N33" s="1">
        <v>20</v>
      </c>
      <c r="O33" s="1">
        <v>18</v>
      </c>
      <c r="P33" s="1">
        <v>69775.877999999997</v>
      </c>
      <c r="Q33" s="1">
        <v>585.83199999999999</v>
      </c>
      <c r="R33" s="1">
        <v>41</v>
      </c>
      <c r="S33" s="1">
        <v>70017.843999999997</v>
      </c>
      <c r="T33" s="1">
        <v>21</v>
      </c>
      <c r="U33" s="1">
        <v>323.09699999999998</v>
      </c>
      <c r="V33" s="1">
        <v>0</v>
      </c>
      <c r="W33" s="1">
        <v>0</v>
      </c>
    </row>
    <row r="34" spans="1:23" ht="23.25" customHeight="1" x14ac:dyDescent="0.25">
      <c r="A34" s="1">
        <v>2100</v>
      </c>
      <c r="B34" s="24" t="s">
        <v>48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</row>
    <row r="35" spans="1:23" ht="33.75" customHeight="1" x14ac:dyDescent="0.25">
      <c r="A35" s="22">
        <v>2200</v>
      </c>
      <c r="B35" s="7" t="s">
        <v>49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</sheetData>
  <mergeCells count="14">
    <mergeCell ref="A1:W1"/>
    <mergeCell ref="O2:O4"/>
    <mergeCell ref="R2:U2"/>
    <mergeCell ref="T3:U3"/>
    <mergeCell ref="R3:S3"/>
    <mergeCell ref="G2:H3"/>
    <mergeCell ref="A2:A4"/>
    <mergeCell ref="B2:B4"/>
    <mergeCell ref="C2:D3"/>
    <mergeCell ref="E2:F3"/>
    <mergeCell ref="V2:W3"/>
    <mergeCell ref="I2:J3"/>
    <mergeCell ref="P2:Q3"/>
    <mergeCell ref="K2:N3"/>
  </mergeCells>
  <pageMargins left="0.25" right="0.25" top="0.75" bottom="0.75" header="0.3" footer="0.3"/>
  <pageSetup scale="5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2021-04-26T08:46:43Z</dcterms:modified>
</cp:coreProperties>
</file>