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Катерина\ЗВІТИ\Ефективність\2021\2 квартал\"/>
    </mc:Choice>
  </mc:AlternateContent>
  <bookViews>
    <workbookView xWindow="0" yWindow="0" windowWidth="28800" windowHeight="1203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1" i="1"/>
  <c r="F20" i="1"/>
  <c r="F19" i="1"/>
  <c r="F18" i="1"/>
  <c r="F5" i="1"/>
  <c r="E26" i="1"/>
  <c r="V27" i="1" l="1"/>
  <c r="S27" i="1"/>
  <c r="P27" i="1"/>
  <c r="M27" i="1"/>
  <c r="J27" i="1"/>
  <c r="G27" i="1"/>
  <c r="D27" i="1"/>
  <c r="E5" i="1" l="1"/>
  <c r="H6" i="1"/>
  <c r="H7" i="1"/>
  <c r="H8" i="1"/>
  <c r="H9" i="1"/>
  <c r="H10" i="1"/>
  <c r="H11" i="1"/>
  <c r="H12" i="1"/>
  <c r="H13" i="1"/>
  <c r="H14" i="1"/>
  <c r="H15" i="1"/>
  <c r="H16" i="1"/>
  <c r="H17" i="1"/>
  <c r="H19" i="1"/>
  <c r="H20" i="1"/>
  <c r="H21" i="1"/>
  <c r="H23" i="1"/>
  <c r="H22" i="1"/>
  <c r="H24" i="1"/>
  <c r="H25" i="1"/>
  <c r="H26" i="1"/>
  <c r="H18" i="1"/>
  <c r="H5" i="1"/>
  <c r="K6" i="1"/>
  <c r="K7" i="1"/>
  <c r="K8" i="1"/>
  <c r="K9" i="1"/>
  <c r="K10" i="1"/>
  <c r="K11" i="1"/>
  <c r="K12" i="1"/>
  <c r="K13" i="1"/>
  <c r="K14" i="1"/>
  <c r="K15" i="1"/>
  <c r="K16" i="1"/>
  <c r="K17" i="1"/>
  <c r="K19" i="1"/>
  <c r="K20" i="1"/>
  <c r="K21" i="1"/>
  <c r="K23" i="1"/>
  <c r="K22" i="1"/>
  <c r="K24" i="1"/>
  <c r="K25" i="1"/>
  <c r="K26" i="1"/>
  <c r="K18" i="1"/>
  <c r="K5" i="1"/>
  <c r="N6" i="1"/>
  <c r="N7" i="1"/>
  <c r="N8" i="1"/>
  <c r="N9" i="1"/>
  <c r="N10" i="1"/>
  <c r="N11" i="1"/>
  <c r="N12" i="1"/>
  <c r="N13" i="1"/>
  <c r="N14" i="1"/>
  <c r="N15" i="1"/>
  <c r="N16" i="1"/>
  <c r="N17" i="1"/>
  <c r="N19" i="1"/>
  <c r="N20" i="1"/>
  <c r="N21" i="1"/>
  <c r="N23" i="1"/>
  <c r="N22" i="1"/>
  <c r="N24" i="1"/>
  <c r="N25" i="1"/>
  <c r="N26" i="1"/>
  <c r="N18" i="1"/>
  <c r="Q6" i="1"/>
  <c r="Q7" i="1"/>
  <c r="Q8" i="1"/>
  <c r="Q9" i="1"/>
  <c r="Q10" i="1"/>
  <c r="Q11" i="1"/>
  <c r="Q12" i="1"/>
  <c r="Q13" i="1"/>
  <c r="Q14" i="1"/>
  <c r="Q15" i="1"/>
  <c r="Q16" i="1"/>
  <c r="Q17" i="1"/>
  <c r="Q19" i="1"/>
  <c r="Q20" i="1"/>
  <c r="Q21" i="1"/>
  <c r="Q23" i="1"/>
  <c r="Q22" i="1"/>
  <c r="Q24" i="1"/>
  <c r="Q25" i="1"/>
  <c r="Q26" i="1"/>
  <c r="Q18" i="1"/>
  <c r="N5" i="1"/>
  <c r="T6" i="1"/>
  <c r="T7" i="1"/>
  <c r="T8" i="1"/>
  <c r="T9" i="1"/>
  <c r="T10" i="1"/>
  <c r="T11" i="1"/>
  <c r="T12" i="1"/>
  <c r="T13" i="1"/>
  <c r="T14" i="1"/>
  <c r="T15" i="1"/>
  <c r="T16" i="1"/>
  <c r="T17" i="1"/>
  <c r="T19" i="1"/>
  <c r="T20" i="1"/>
  <c r="T21" i="1"/>
  <c r="T23" i="1"/>
  <c r="T22" i="1"/>
  <c r="T24" i="1"/>
  <c r="T25" i="1"/>
  <c r="T26" i="1"/>
  <c r="T18" i="1"/>
  <c r="T5" i="1"/>
  <c r="Q5" i="1"/>
  <c r="W6" i="1"/>
  <c r="W7" i="1"/>
  <c r="W8" i="1"/>
  <c r="W9" i="1"/>
  <c r="W10" i="1"/>
  <c r="W11" i="1"/>
  <c r="W12" i="1"/>
  <c r="W13" i="1"/>
  <c r="W14" i="1"/>
  <c r="W15" i="1"/>
  <c r="W16" i="1"/>
  <c r="W17" i="1"/>
  <c r="W19" i="1"/>
  <c r="W20" i="1"/>
  <c r="W21" i="1"/>
  <c r="W23" i="1"/>
  <c r="W22" i="1"/>
  <c r="W24" i="1"/>
  <c r="W25" i="1"/>
  <c r="W26" i="1"/>
  <c r="W18" i="1"/>
  <c r="W5" i="1"/>
  <c r="C27" i="1"/>
  <c r="E16" i="1"/>
  <c r="E13" i="1"/>
  <c r="E20" i="1"/>
  <c r="E10" i="1"/>
  <c r="E22" i="1"/>
  <c r="E7" i="1"/>
  <c r="E17" i="1"/>
  <c r="E11" i="1"/>
  <c r="E25" i="1"/>
  <c r="E14" i="1"/>
  <c r="E15" i="1"/>
  <c r="E6" i="1"/>
  <c r="E23" i="1"/>
  <c r="E24" i="1"/>
  <c r="E21" i="1"/>
  <c r="E8" i="1"/>
  <c r="E19" i="1"/>
  <c r="E12" i="1"/>
  <c r="E18" i="1"/>
  <c r="E9" i="1"/>
  <c r="X26" i="1" l="1"/>
  <c r="X22" i="1"/>
  <c r="X18" i="1"/>
  <c r="X14" i="1"/>
  <c r="X10" i="1"/>
  <c r="X6" i="1"/>
  <c r="X19" i="1"/>
  <c r="X25" i="1"/>
  <c r="X21" i="1"/>
  <c r="X17" i="1"/>
  <c r="X13" i="1"/>
  <c r="X9" i="1"/>
  <c r="X5" i="1"/>
  <c r="X15" i="1"/>
  <c r="X7" i="1"/>
  <c r="X24" i="1"/>
  <c r="X20" i="1"/>
  <c r="X16" i="1"/>
  <c r="X12" i="1"/>
  <c r="X8" i="1"/>
  <c r="X23" i="1"/>
  <c r="X11" i="1"/>
  <c r="U24" i="1"/>
  <c r="U20" i="1"/>
  <c r="U16" i="1"/>
  <c r="U12" i="1"/>
  <c r="U8" i="1"/>
  <c r="U23" i="1"/>
  <c r="U19" i="1"/>
  <c r="U15" i="1"/>
  <c r="U11" i="1"/>
  <c r="U7" i="1"/>
  <c r="U26" i="1"/>
  <c r="U22" i="1"/>
  <c r="U18" i="1"/>
  <c r="U14" i="1"/>
  <c r="U10" i="1"/>
  <c r="U6" i="1"/>
  <c r="U25" i="1"/>
  <c r="U21" i="1"/>
  <c r="U17" i="1"/>
  <c r="U13" i="1"/>
  <c r="U9" i="1"/>
  <c r="U5" i="1"/>
  <c r="R26" i="1"/>
  <c r="R22" i="1"/>
  <c r="R18" i="1"/>
  <c r="R14" i="1"/>
  <c r="R10" i="1"/>
  <c r="R6" i="1"/>
  <c r="R19" i="1"/>
  <c r="R7" i="1"/>
  <c r="R25" i="1"/>
  <c r="R21" i="1"/>
  <c r="R17" i="1"/>
  <c r="R13" i="1"/>
  <c r="R9" i="1"/>
  <c r="R5" i="1"/>
  <c r="R11" i="1"/>
  <c r="R24" i="1"/>
  <c r="R20" i="1"/>
  <c r="R16" i="1"/>
  <c r="R12" i="1"/>
  <c r="R8" i="1"/>
  <c r="R23" i="1"/>
  <c r="R15" i="1"/>
  <c r="O24" i="1"/>
  <c r="O20" i="1"/>
  <c r="O16" i="1"/>
  <c r="O12" i="1"/>
  <c r="O8" i="1"/>
  <c r="O22" i="1"/>
  <c r="O18" i="1"/>
  <c r="O10" i="1"/>
  <c r="O25" i="1"/>
  <c r="O17" i="1"/>
  <c r="O13" i="1"/>
  <c r="O5" i="1"/>
  <c r="O23" i="1"/>
  <c r="O19" i="1"/>
  <c r="O15" i="1"/>
  <c r="O11" i="1"/>
  <c r="O7" i="1"/>
  <c r="O26" i="1"/>
  <c r="O14" i="1"/>
  <c r="O6" i="1"/>
  <c r="O21" i="1"/>
  <c r="O9" i="1"/>
  <c r="L26" i="1"/>
  <c r="L22" i="1"/>
  <c r="L18" i="1"/>
  <c r="L14" i="1"/>
  <c r="L10" i="1"/>
  <c r="L6" i="1"/>
  <c r="L24" i="1"/>
  <c r="L16" i="1"/>
  <c r="L8" i="1"/>
  <c r="L23" i="1"/>
  <c r="L11" i="1"/>
  <c r="L25" i="1"/>
  <c r="L21" i="1"/>
  <c r="L17" i="1"/>
  <c r="L13" i="1"/>
  <c r="L9" i="1"/>
  <c r="L5" i="1"/>
  <c r="L20" i="1"/>
  <c r="L12" i="1"/>
  <c r="L19" i="1"/>
  <c r="L15" i="1"/>
  <c r="L7" i="1"/>
  <c r="I24" i="1"/>
  <c r="I20" i="1"/>
  <c r="I16" i="1"/>
  <c r="I12" i="1"/>
  <c r="I8" i="1"/>
  <c r="I22" i="1"/>
  <c r="I6" i="1"/>
  <c r="I21" i="1"/>
  <c r="I17" i="1"/>
  <c r="I9" i="1"/>
  <c r="I23" i="1"/>
  <c r="I19" i="1"/>
  <c r="I15" i="1"/>
  <c r="I11" i="1"/>
  <c r="I7" i="1"/>
  <c r="I26" i="1"/>
  <c r="I18" i="1"/>
  <c r="I14" i="1"/>
  <c r="I10" i="1"/>
  <c r="I25" i="1"/>
  <c r="I13" i="1"/>
  <c r="I5" i="1"/>
  <c r="W27" i="1"/>
  <c r="N27" i="1"/>
  <c r="F15" i="1"/>
  <c r="F12" i="1"/>
  <c r="F17" i="1"/>
  <c r="F16" i="1"/>
  <c r="F11" i="1"/>
  <c r="F14" i="1"/>
  <c r="F9" i="1"/>
  <c r="F10" i="1"/>
  <c r="F7" i="1"/>
  <c r="Q27" i="1"/>
  <c r="H27" i="1"/>
  <c r="F13" i="1"/>
  <c r="F6" i="1"/>
  <c r="F8" i="1"/>
  <c r="T27" i="1"/>
  <c r="K27" i="1"/>
  <c r="E27" i="1"/>
  <c r="Y23" i="1" l="1"/>
  <c r="Y17" i="1"/>
  <c r="Y12" i="1"/>
  <c r="Y8" i="1"/>
  <c r="Y6" i="1"/>
  <c r="Y10" i="1"/>
  <c r="Y16" i="1"/>
  <c r="Y14" i="1"/>
  <c r="Y22" i="1"/>
  <c r="Y11" i="1"/>
  <c r="Y5" i="1"/>
  <c r="Y13" i="1"/>
  <c r="Y7" i="1"/>
  <c r="Y9" i="1"/>
  <c r="Y15" i="1"/>
  <c r="Y18" i="1"/>
  <c r="Y19" i="1" l="1"/>
  <c r="Y25" i="1"/>
  <c r="Y21" i="1"/>
  <c r="Y26" i="1"/>
  <c r="Y24" i="1"/>
  <c r="Y20" i="1"/>
</calcChain>
</file>

<file path=xl/sharedStrings.xml><?xml version="1.0" encoding="utf-8"?>
<sst xmlns="http://schemas.openxmlformats.org/spreadsheetml/2006/main" count="55" uniqueCount="35">
  <si>
    <t>Ефективність здійснення державного нагляду (контролю) за ресурсними напрямами</t>
  </si>
  <si>
    <t>Всього по всім напрямкам, Рік: 2021, Півріччя</t>
  </si>
  <si>
    <t>Кількість ресурсних інспекторів</t>
  </si>
  <si>
    <t xml:space="preserve">Кількість проведених перевірок об’єктів державного нагляду (контролю) </t>
  </si>
  <si>
    <t>Кількість складених протоколів</t>
  </si>
  <si>
    <t>Притягнуто до адміністративної відповідальності</t>
  </si>
  <si>
    <t>Сума накладених штрафів, 
тис. грн</t>
  </si>
  <si>
    <t>Сума стягнутих штрафів, тис.грн</t>
  </si>
  <si>
    <t>Сума пред'явлених претензій та позовів за екологічні збитки, тис. грн</t>
  </si>
  <si>
    <t>Сума стягнутих претензій та позовів за екологічні збитки, тис. грн</t>
  </si>
  <si>
    <t>Всього</t>
  </si>
  <si>
    <t>Одним ресурсним інспектором</t>
  </si>
  <si>
    <t>Рейтинг</t>
  </si>
  <si>
    <r>
      <t xml:space="preserve">Кіровоградська область </t>
    </r>
    <r>
      <rPr>
        <sz val="18"/>
        <color rgb="FFFF0000"/>
        <rFont val="Calibri"/>
        <family val="2"/>
        <charset val="204"/>
      </rPr>
      <t>↓1</t>
    </r>
  </si>
  <si>
    <r>
      <t>Харківська область</t>
    </r>
    <r>
      <rPr>
        <sz val="18"/>
        <color rgb="FF00B050"/>
        <rFont val="Calibri"/>
        <family val="2"/>
        <charset val="204"/>
      </rPr>
      <t>↑ 1</t>
    </r>
  </si>
  <si>
    <r>
      <t xml:space="preserve">Тернопільська область </t>
    </r>
    <r>
      <rPr>
        <sz val="18"/>
        <color rgb="FF00B050"/>
        <rFont val="Calibri"/>
        <family val="2"/>
        <charset val="204"/>
      </rPr>
      <t>↑ 8</t>
    </r>
  </si>
  <si>
    <r>
      <t xml:space="preserve">Житомирська область </t>
    </r>
    <r>
      <rPr>
        <sz val="18"/>
        <color rgb="FF00B050"/>
        <rFont val="Calibri"/>
        <family val="2"/>
        <charset val="204"/>
      </rPr>
      <t>↑ 14</t>
    </r>
  </si>
  <si>
    <r>
      <t xml:space="preserve">Вінницька область </t>
    </r>
    <r>
      <rPr>
        <sz val="18"/>
        <color rgb="FFFF0000"/>
        <rFont val="Calibri"/>
        <family val="2"/>
        <charset val="204"/>
      </rPr>
      <t>↓ 2</t>
    </r>
  </si>
  <si>
    <r>
      <t xml:space="preserve">Хмельницька область </t>
    </r>
    <r>
      <rPr>
        <sz val="18"/>
        <color rgb="FF00B050"/>
        <rFont val="Calibri"/>
        <family val="2"/>
        <charset val="204"/>
      </rPr>
      <t>↑ 1</t>
    </r>
  </si>
  <si>
    <r>
      <t xml:space="preserve">Рівненська область </t>
    </r>
    <r>
      <rPr>
        <sz val="18"/>
        <color rgb="FF00B050"/>
        <rFont val="Calibri"/>
        <family val="2"/>
        <charset val="204"/>
      </rPr>
      <t>↑ 1</t>
    </r>
  </si>
  <si>
    <r>
      <t xml:space="preserve">Дніпропетровська область </t>
    </r>
    <r>
      <rPr>
        <sz val="18"/>
        <color rgb="FFFF0000"/>
        <rFont val="Calibri"/>
        <family val="2"/>
        <charset val="204"/>
      </rPr>
      <t>↓ 2</t>
    </r>
  </si>
  <si>
    <r>
      <t xml:space="preserve">Чернівецька область </t>
    </r>
    <r>
      <rPr>
        <sz val="18"/>
        <color rgb="FF00B050"/>
        <rFont val="Calibri"/>
        <family val="2"/>
        <charset val="204"/>
      </rPr>
      <t>↑ 10</t>
    </r>
  </si>
  <si>
    <r>
      <t xml:space="preserve">Львівська область </t>
    </r>
    <r>
      <rPr>
        <sz val="18"/>
        <color rgb="FF0070C0"/>
        <rFont val="Calibri"/>
        <family val="2"/>
        <charset val="204"/>
      </rPr>
      <t>+</t>
    </r>
  </si>
  <si>
    <r>
      <t xml:space="preserve">Луганська область </t>
    </r>
    <r>
      <rPr>
        <sz val="18"/>
        <color rgb="FFFF0000"/>
        <rFont val="Calibri"/>
        <family val="2"/>
        <charset val="204"/>
      </rPr>
      <t>↓ 7</t>
    </r>
  </si>
  <si>
    <r>
      <t xml:space="preserve">Чернігівська область </t>
    </r>
    <r>
      <rPr>
        <sz val="18"/>
        <color rgb="FF00B050"/>
        <rFont val="Calibri"/>
        <family val="2"/>
        <charset val="204"/>
      </rPr>
      <t>↑ 1</t>
    </r>
  </si>
  <si>
    <r>
      <t xml:space="preserve">Сумська область </t>
    </r>
    <r>
      <rPr>
        <sz val="18"/>
        <color rgb="FF00B050"/>
        <rFont val="Calibri"/>
        <family val="2"/>
        <charset val="204"/>
      </rPr>
      <t>↑ 2</t>
    </r>
  </si>
  <si>
    <r>
      <t xml:space="preserve">Столичний округ </t>
    </r>
    <r>
      <rPr>
        <sz val="18"/>
        <color rgb="FF00B050"/>
        <rFont val="Calibri"/>
        <family val="2"/>
        <charset val="204"/>
      </rPr>
      <t>↑ 5</t>
    </r>
  </si>
  <si>
    <r>
      <t xml:space="preserve">Південний округ </t>
    </r>
    <r>
      <rPr>
        <sz val="18"/>
        <color rgb="FF00B050"/>
        <rFont val="Calibri"/>
        <family val="2"/>
        <charset val="204"/>
      </rPr>
      <t>↑ 5</t>
    </r>
  </si>
  <si>
    <r>
      <t xml:space="preserve">Південно-Західнй округ </t>
    </r>
    <r>
      <rPr>
        <sz val="18"/>
        <color rgb="FF00B050"/>
        <rFont val="Calibri"/>
        <family val="2"/>
        <charset val="204"/>
      </rPr>
      <t>↑ 5</t>
    </r>
  </si>
  <si>
    <r>
      <t xml:space="preserve">Волинська область </t>
    </r>
    <r>
      <rPr>
        <sz val="18"/>
        <color rgb="FFFF0000"/>
        <rFont val="Calibri"/>
        <family val="2"/>
        <charset val="204"/>
      </rPr>
      <t>↓ 2</t>
    </r>
  </si>
  <si>
    <r>
      <t xml:space="preserve">Донецька область </t>
    </r>
    <r>
      <rPr>
        <sz val="18"/>
        <color rgb="FF00B050"/>
        <rFont val="Calibri"/>
        <family val="2"/>
        <charset val="204"/>
      </rPr>
      <t>↑ 5</t>
    </r>
  </si>
  <si>
    <r>
      <t xml:space="preserve">Черкаська область </t>
    </r>
    <r>
      <rPr>
        <sz val="18"/>
        <color rgb="FFFF0000"/>
        <rFont val="Calibri"/>
        <family val="2"/>
        <charset val="204"/>
      </rPr>
      <t>↓ 2</t>
    </r>
  </si>
  <si>
    <r>
      <t xml:space="preserve">Закарпатська область </t>
    </r>
    <r>
      <rPr>
        <sz val="18"/>
        <color rgb="FF00B050"/>
        <rFont val="Calibri"/>
        <family val="2"/>
        <charset val="204"/>
      </rPr>
      <t>↑ 9</t>
    </r>
  </si>
  <si>
    <r>
      <t xml:space="preserve">Івано-Франківська область </t>
    </r>
    <r>
      <rPr>
        <sz val="18"/>
        <color rgb="FFFF0000"/>
        <rFont val="Calibri"/>
        <family val="2"/>
        <charset val="204"/>
      </rPr>
      <t>↓ 4</t>
    </r>
  </si>
  <si>
    <r>
      <t xml:space="preserve">Полтавська область </t>
    </r>
    <r>
      <rPr>
        <sz val="18"/>
        <color rgb="FFFF0000"/>
        <rFont val="Calibri"/>
        <family val="2"/>
        <charset val="204"/>
      </rPr>
      <t>↓ 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</si>
</sst>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0.0"/>
  </numFmts>
  <fonts count="9" x14ac:knownFonts="1">
    <font>
      <sz val="11"/>
      <color rgb="FF000000"/>
      <name val="Calibri"/>
    </font>
    <font>
      <sz val="12"/>
      <color rgb="FF000000"/>
      <name val="Calibri"/>
    </font>
    <font>
      <b/>
      <sz val="14"/>
      <color rgb="FF000000"/>
      <name val="Calibri"/>
    </font>
    <font>
      <sz val="10"/>
      <color rgb="FF000000"/>
      <name val="Calibri"/>
    </font>
    <font>
      <sz val="9"/>
      <color rgb="FF000000"/>
      <name val="Calibri"/>
    </font>
    <font>
      <sz val="18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  <font>
      <sz val="18"/>
      <color rgb="FF00B050"/>
      <name val="Calibri"/>
      <family val="2"/>
      <charset val="204"/>
    </font>
    <font>
      <sz val="18"/>
      <color rgb="FF0070C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E2EEDA"/>
        <bgColor rgb="FFFFFFFF"/>
      </patternFill>
    </fill>
    <fill>
      <patternFill patternType="solid">
        <fgColor rgb="FFC5DEB5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" fontId="0" fillId="5" borderId="7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166" fontId="0" fillId="6" borderId="7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0" fillId="2" borderId="7" xfId="0" applyFill="1" applyBorder="1"/>
    <xf numFmtId="0" fontId="2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tabSelected="1" zoomScaleNormal="100" workbookViewId="0">
      <selection activeCell="V18" sqref="V18"/>
    </sheetView>
  </sheetViews>
  <sheetFormatPr defaultRowHeight="15" x14ac:dyDescent="0.25"/>
  <cols>
    <col min="1" max="1" width="5" customWidth="1"/>
    <col min="2" max="2" width="33" customWidth="1"/>
    <col min="3" max="3" width="11.85546875" customWidth="1"/>
    <col min="4" max="4" width="10.42578125" customWidth="1"/>
    <col min="5" max="5" width="10.28515625" customWidth="1"/>
    <col min="6" max="6" width="9.28515625" customWidth="1"/>
    <col min="7" max="7" width="8.5703125" customWidth="1"/>
    <col min="8" max="8" width="10" customWidth="1"/>
    <col min="9" max="9" width="9.5703125" customWidth="1"/>
    <col min="10" max="10" width="9.42578125" customWidth="1"/>
    <col min="11" max="11" width="10.7109375" customWidth="1"/>
    <col min="12" max="12" width="10.85546875" customWidth="1"/>
    <col min="13" max="13" width="10.140625" customWidth="1"/>
    <col min="14" max="14" width="11" customWidth="1"/>
    <col min="15" max="16" width="10.42578125" customWidth="1"/>
    <col min="17" max="17" width="12.85546875" customWidth="1"/>
    <col min="18" max="18" width="10" customWidth="1"/>
    <col min="19" max="19" width="11.28515625" customWidth="1"/>
    <col min="20" max="20" width="10.85546875" customWidth="1"/>
    <col min="21" max="21" width="8.85546875" customWidth="1"/>
    <col min="22" max="22" width="10.42578125" customWidth="1"/>
    <col min="23" max="23" width="10.28515625" customWidth="1"/>
    <col min="24" max="24" width="8.85546875" customWidth="1"/>
    <col min="25" max="25" width="10.140625" customWidth="1"/>
  </cols>
  <sheetData>
    <row r="1" spans="1:25" s="4" customFormat="1" ht="18.75" customHeight="1" x14ac:dyDescent="0.3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10"/>
      <c r="Y1" s="10"/>
    </row>
    <row r="2" spans="1:25" s="3" customFormat="1" ht="15.75" customHeight="1" x14ac:dyDescent="0.25">
      <c r="B2" s="26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7"/>
      <c r="W2" s="27"/>
      <c r="X2" s="12"/>
      <c r="Y2" s="12"/>
    </row>
    <row r="3" spans="1:25" s="5" customFormat="1" ht="48.75" customHeight="1" x14ac:dyDescent="0.2">
      <c r="B3" s="28"/>
      <c r="C3" s="30" t="s">
        <v>2</v>
      </c>
      <c r="D3" s="31" t="s">
        <v>3</v>
      </c>
      <c r="E3" s="32"/>
      <c r="F3" s="33"/>
      <c r="G3" s="31" t="s">
        <v>4</v>
      </c>
      <c r="H3" s="32"/>
      <c r="I3" s="33"/>
      <c r="J3" s="31" t="s">
        <v>5</v>
      </c>
      <c r="K3" s="32"/>
      <c r="L3" s="33"/>
      <c r="M3" s="31" t="s">
        <v>6</v>
      </c>
      <c r="N3" s="32"/>
      <c r="O3" s="33"/>
      <c r="P3" s="31" t="s">
        <v>7</v>
      </c>
      <c r="Q3" s="32"/>
      <c r="R3" s="33"/>
      <c r="S3" s="31" t="s">
        <v>8</v>
      </c>
      <c r="T3" s="32"/>
      <c r="U3" s="32"/>
      <c r="V3" s="34" t="s">
        <v>9</v>
      </c>
      <c r="W3" s="34"/>
      <c r="X3" s="34"/>
      <c r="Y3" s="34" t="s">
        <v>12</v>
      </c>
    </row>
    <row r="4" spans="1:25" s="5" customFormat="1" ht="24" customHeight="1" x14ac:dyDescent="0.2">
      <c r="B4" s="29"/>
      <c r="C4" s="30"/>
      <c r="D4" s="6" t="s">
        <v>10</v>
      </c>
      <c r="E4" s="6" t="s">
        <v>11</v>
      </c>
      <c r="F4" s="9" t="s">
        <v>12</v>
      </c>
      <c r="G4" s="6" t="s">
        <v>10</v>
      </c>
      <c r="H4" s="6" t="s">
        <v>11</v>
      </c>
      <c r="I4" s="9" t="s">
        <v>12</v>
      </c>
      <c r="J4" s="6" t="s">
        <v>10</v>
      </c>
      <c r="K4" s="6" t="s">
        <v>11</v>
      </c>
      <c r="L4" s="9" t="s">
        <v>12</v>
      </c>
      <c r="M4" s="6" t="s">
        <v>10</v>
      </c>
      <c r="N4" s="6" t="s">
        <v>11</v>
      </c>
      <c r="O4" s="9" t="s">
        <v>12</v>
      </c>
      <c r="P4" s="6" t="s">
        <v>10</v>
      </c>
      <c r="Q4" s="6" t="s">
        <v>11</v>
      </c>
      <c r="R4" s="9" t="s">
        <v>12</v>
      </c>
      <c r="S4" s="6" t="s">
        <v>10</v>
      </c>
      <c r="T4" s="6" t="s">
        <v>11</v>
      </c>
      <c r="U4" s="9" t="s">
        <v>12</v>
      </c>
      <c r="V4" s="11" t="s">
        <v>10</v>
      </c>
      <c r="W4" s="18" t="s">
        <v>11</v>
      </c>
      <c r="X4" s="11" t="s">
        <v>12</v>
      </c>
      <c r="Y4" s="34"/>
    </row>
    <row r="5" spans="1:25" s="1" customFormat="1" ht="23.25" x14ac:dyDescent="0.35">
      <c r="A5" s="13">
        <v>1</v>
      </c>
      <c r="B5" s="23" t="s">
        <v>14</v>
      </c>
      <c r="C5" s="2">
        <v>38</v>
      </c>
      <c r="D5" s="2">
        <v>1306</v>
      </c>
      <c r="E5" s="15">
        <f>D5/C5</f>
        <v>34.368421052631582</v>
      </c>
      <c r="F5" s="16">
        <f>RANK(E5,E5:E26)</f>
        <v>5</v>
      </c>
      <c r="G5" s="2">
        <v>1820</v>
      </c>
      <c r="H5" s="22">
        <f>G5/C5</f>
        <v>47.89473684210526</v>
      </c>
      <c r="I5" s="16">
        <f>RANK(H5,H5:H26)</f>
        <v>4</v>
      </c>
      <c r="J5" s="2">
        <v>1804</v>
      </c>
      <c r="K5" s="22">
        <f>J5/C5</f>
        <v>47.473684210526315</v>
      </c>
      <c r="L5" s="16">
        <f>RANK(K5,K5:K26)</f>
        <v>3</v>
      </c>
      <c r="M5" s="2">
        <v>447.59300000000002</v>
      </c>
      <c r="N5" s="21">
        <f>M5/C5</f>
        <v>11.778763157894737</v>
      </c>
      <c r="O5" s="16">
        <f>RANK(N5,N5:N26)</f>
        <v>3</v>
      </c>
      <c r="P5" s="2">
        <v>401.09800000000001</v>
      </c>
      <c r="Q5" s="21">
        <f>P5/C5</f>
        <v>10.55521052631579</v>
      </c>
      <c r="R5" s="16">
        <f>RANK(Q5,Q5:Q26)</f>
        <v>4</v>
      </c>
      <c r="S5" s="2">
        <v>22210.512999999999</v>
      </c>
      <c r="T5" s="21">
        <f>S5/C5</f>
        <v>584.48718421052627</v>
      </c>
      <c r="U5" s="16">
        <f>RANK(T5,T5:T26)</f>
        <v>10</v>
      </c>
      <c r="V5" s="2">
        <v>4374.8890000000001</v>
      </c>
      <c r="W5" s="20">
        <f>V5/C5</f>
        <v>115.12865789473685</v>
      </c>
      <c r="X5" s="16">
        <f>RANK(W5,W5:W26)</f>
        <v>3</v>
      </c>
      <c r="Y5" s="19">
        <f>(F5+I5+L5+O5+R5+U5+X5)/7</f>
        <v>4.5714285714285712</v>
      </c>
    </row>
    <row r="6" spans="1:25" ht="23.25" x14ac:dyDescent="0.35">
      <c r="A6" s="24">
        <v>2</v>
      </c>
      <c r="B6" s="23" t="s">
        <v>13</v>
      </c>
      <c r="C6" s="2">
        <v>25</v>
      </c>
      <c r="D6" s="2">
        <v>1814</v>
      </c>
      <c r="E6" s="15">
        <f>D6/C6</f>
        <v>72.56</v>
      </c>
      <c r="F6" s="16">
        <f>RANK(E6,E5:E26)</f>
        <v>1</v>
      </c>
      <c r="G6" s="2">
        <v>1755</v>
      </c>
      <c r="H6" s="22">
        <f>G6/C6</f>
        <v>70.2</v>
      </c>
      <c r="I6" s="16">
        <f>RANK(H6,H5:H26)</f>
        <v>1</v>
      </c>
      <c r="J6" s="2">
        <v>1670</v>
      </c>
      <c r="K6" s="22">
        <f>J6/C6</f>
        <v>66.8</v>
      </c>
      <c r="L6" s="16">
        <f>RANK(K6,K5:K26)</f>
        <v>1</v>
      </c>
      <c r="M6" s="2">
        <v>575.60500000000002</v>
      </c>
      <c r="N6" s="21">
        <f>M6/C6</f>
        <v>23.0242</v>
      </c>
      <c r="O6" s="16">
        <f>RANK(N6,N5:N26)</f>
        <v>1</v>
      </c>
      <c r="P6" s="2">
        <v>530.89300000000003</v>
      </c>
      <c r="Q6" s="21">
        <f>P6/C6</f>
        <v>21.235720000000001</v>
      </c>
      <c r="R6" s="16">
        <f>RANK(Q6,Q5:Q26)</f>
        <v>1</v>
      </c>
      <c r="S6" s="2">
        <v>6568.2209999999995</v>
      </c>
      <c r="T6" s="21">
        <f>S6/C6</f>
        <v>262.72883999999999</v>
      </c>
      <c r="U6" s="16">
        <f>RANK(T6,T5:T26)</f>
        <v>15</v>
      </c>
      <c r="V6" s="2">
        <v>606.51599999999996</v>
      </c>
      <c r="W6" s="20">
        <f>V6/C6</f>
        <v>24.260639999999999</v>
      </c>
      <c r="X6" s="16">
        <f>RANK(W6,W5:W26)</f>
        <v>16</v>
      </c>
      <c r="Y6" s="19">
        <f>(F6+I6+L6+O6+R6+U6+X6)/7</f>
        <v>5.1428571428571432</v>
      </c>
    </row>
    <row r="7" spans="1:25" ht="23.25" x14ac:dyDescent="0.35">
      <c r="A7" s="24">
        <v>3</v>
      </c>
      <c r="B7" s="23" t="s">
        <v>15</v>
      </c>
      <c r="C7" s="2">
        <v>18</v>
      </c>
      <c r="D7" s="2">
        <v>459</v>
      </c>
      <c r="E7" s="15">
        <f>D7/C7</f>
        <v>25.5</v>
      </c>
      <c r="F7" s="16">
        <f>RANK(E7,E5:E26)</f>
        <v>15</v>
      </c>
      <c r="G7" s="2">
        <v>951</v>
      </c>
      <c r="H7" s="22">
        <f>G7/C7</f>
        <v>52.833333333333336</v>
      </c>
      <c r="I7" s="16">
        <f>RANK(H7,H5:H26)</f>
        <v>3</v>
      </c>
      <c r="J7" s="2">
        <v>811</v>
      </c>
      <c r="K7" s="22">
        <f>J7/C7</f>
        <v>45.055555555555557</v>
      </c>
      <c r="L7" s="16">
        <f>RANK(K7,K5:K26)</f>
        <v>4</v>
      </c>
      <c r="M7" s="2">
        <v>276.08999999999997</v>
      </c>
      <c r="N7" s="21">
        <f>M7/C7</f>
        <v>15.338333333333331</v>
      </c>
      <c r="O7" s="16">
        <f>RANK(N7,N5:N26)</f>
        <v>2</v>
      </c>
      <c r="P7" s="2">
        <v>260.62900000000002</v>
      </c>
      <c r="Q7" s="21">
        <f>P7/C7</f>
        <v>14.47938888888889</v>
      </c>
      <c r="R7" s="16">
        <f>RANK(Q7,Q5:Q26)</f>
        <v>2</v>
      </c>
      <c r="S7" s="2">
        <v>16086.92</v>
      </c>
      <c r="T7" s="21">
        <f>S7/C7</f>
        <v>893.71777777777777</v>
      </c>
      <c r="U7" s="16">
        <f>RANK(T7,T5:T26)</f>
        <v>8</v>
      </c>
      <c r="V7" s="2">
        <v>4321.8069999999998</v>
      </c>
      <c r="W7" s="20">
        <f>V7/C7</f>
        <v>240.10038888888889</v>
      </c>
      <c r="X7" s="16">
        <f>RANK(W7,W5:W26)</f>
        <v>2</v>
      </c>
      <c r="Y7" s="19">
        <f>(F7+I7+L7+O7+R7+U7+X7)/7</f>
        <v>5.1428571428571432</v>
      </c>
    </row>
    <row r="8" spans="1:25" ht="23.25" x14ac:dyDescent="0.35">
      <c r="A8" s="24">
        <v>4</v>
      </c>
      <c r="B8" s="23" t="s">
        <v>16</v>
      </c>
      <c r="C8" s="2">
        <v>29</v>
      </c>
      <c r="D8" s="2">
        <v>984</v>
      </c>
      <c r="E8" s="15">
        <f>D8/C8</f>
        <v>33.931034482758619</v>
      </c>
      <c r="F8" s="16">
        <f>RANK(E8,E5:E26)</f>
        <v>6</v>
      </c>
      <c r="G8" s="2">
        <v>1557</v>
      </c>
      <c r="H8" s="22">
        <f>G8/C8</f>
        <v>53.689655172413794</v>
      </c>
      <c r="I8" s="16">
        <f>RANK(H8,H5:H26)</f>
        <v>2</v>
      </c>
      <c r="J8" s="2">
        <v>1513</v>
      </c>
      <c r="K8" s="22">
        <f>J8/C8</f>
        <v>52.172413793103445</v>
      </c>
      <c r="L8" s="16">
        <f>RANK(K8,K5:K26)</f>
        <v>2</v>
      </c>
      <c r="M8" s="2">
        <v>300.74</v>
      </c>
      <c r="N8" s="21">
        <f>M8/C8</f>
        <v>10.370344827586207</v>
      </c>
      <c r="O8" s="16">
        <f>RANK(N8,N5:N26)</f>
        <v>5</v>
      </c>
      <c r="P8" s="2">
        <v>244.79900000000001</v>
      </c>
      <c r="Q8" s="21">
        <f>P8/C8</f>
        <v>8.4413448275862066</v>
      </c>
      <c r="R8" s="16">
        <f>RANK(Q8,Q5:Q26)</f>
        <v>7</v>
      </c>
      <c r="S8" s="2">
        <v>8544.66</v>
      </c>
      <c r="T8" s="21">
        <f>S8/C8</f>
        <v>294.64344827586206</v>
      </c>
      <c r="U8" s="16">
        <f>RANK(T8,T5:T26)</f>
        <v>13</v>
      </c>
      <c r="V8" s="2">
        <v>1483.5830000000001</v>
      </c>
      <c r="W8" s="20">
        <f>V8/C8</f>
        <v>51.158034482758623</v>
      </c>
      <c r="X8" s="16">
        <f>RANK(W8,W5:W26)</f>
        <v>6</v>
      </c>
      <c r="Y8" s="19">
        <f>(F8+I8+L8+O8+R8+U8+X8)/7</f>
        <v>5.8571428571428568</v>
      </c>
    </row>
    <row r="9" spans="1:25" ht="23.25" x14ac:dyDescent="0.35">
      <c r="A9" s="24">
        <v>5</v>
      </c>
      <c r="B9" s="23" t="s">
        <v>17</v>
      </c>
      <c r="C9" s="2">
        <v>30</v>
      </c>
      <c r="D9" s="2">
        <v>897</v>
      </c>
      <c r="E9" s="15">
        <f>D9/C9</f>
        <v>29.9</v>
      </c>
      <c r="F9" s="16">
        <f>RANK(E9,E5:E26)</f>
        <v>11</v>
      </c>
      <c r="G9" s="2">
        <v>940</v>
      </c>
      <c r="H9" s="22">
        <f>G9/C9</f>
        <v>31.333333333333332</v>
      </c>
      <c r="I9" s="16">
        <f>RANK(H9,H5:H26)</f>
        <v>10</v>
      </c>
      <c r="J9" s="2">
        <v>877</v>
      </c>
      <c r="K9" s="22">
        <f>J9/C9</f>
        <v>29.233333333333334</v>
      </c>
      <c r="L9" s="16">
        <f>RANK(K9,K5:K26)</f>
        <v>9</v>
      </c>
      <c r="M9" s="2">
        <v>352.30799999999999</v>
      </c>
      <c r="N9" s="21">
        <f>M9/C9</f>
        <v>11.743599999999999</v>
      </c>
      <c r="O9" s="16">
        <f>RANK(N9,N5:N26)</f>
        <v>4</v>
      </c>
      <c r="P9" s="2">
        <v>340.11900000000003</v>
      </c>
      <c r="Q9" s="21">
        <f>P9/C9</f>
        <v>11.337300000000001</v>
      </c>
      <c r="R9" s="16">
        <f>RANK(Q9,Q5:Q26)</f>
        <v>3</v>
      </c>
      <c r="S9" s="2">
        <v>49357.697999999997</v>
      </c>
      <c r="T9" s="21">
        <f>S9/C9</f>
        <v>1645.2565999999999</v>
      </c>
      <c r="U9" s="16">
        <f>RANK(T9,T5:T26)</f>
        <v>3</v>
      </c>
      <c r="V9" s="2">
        <v>3048.03</v>
      </c>
      <c r="W9" s="20">
        <f>V9/C9</f>
        <v>101.60100000000001</v>
      </c>
      <c r="X9" s="16">
        <f>RANK(W9,W5:W26)</f>
        <v>4</v>
      </c>
      <c r="Y9" s="19">
        <f>(F9+I9+L9+O9+R9+U9+X9)/7</f>
        <v>6.2857142857142856</v>
      </c>
    </row>
    <row r="10" spans="1:25" ht="23.25" x14ac:dyDescent="0.35">
      <c r="A10" s="24">
        <v>6</v>
      </c>
      <c r="B10" s="23" t="s">
        <v>18</v>
      </c>
      <c r="C10" s="2">
        <v>25</v>
      </c>
      <c r="D10" s="2">
        <v>1085</v>
      </c>
      <c r="E10" s="15">
        <f>D10/C10</f>
        <v>43.4</v>
      </c>
      <c r="F10" s="16">
        <f>RANK(E10,E5:E26)</f>
        <v>2</v>
      </c>
      <c r="G10" s="2">
        <v>1149</v>
      </c>
      <c r="H10" s="22">
        <f>G10/C10</f>
        <v>45.96</v>
      </c>
      <c r="I10" s="16">
        <f>RANK(H10,H5:H26)</f>
        <v>5</v>
      </c>
      <c r="J10" s="2">
        <v>876</v>
      </c>
      <c r="K10" s="22">
        <f>J10/C10</f>
        <v>35.04</v>
      </c>
      <c r="L10" s="16">
        <f>RANK(K10,K5:K26)</f>
        <v>7</v>
      </c>
      <c r="M10" s="2">
        <v>241.774</v>
      </c>
      <c r="N10" s="21">
        <f>M10/C10</f>
        <v>9.6709600000000009</v>
      </c>
      <c r="O10" s="16">
        <f>RANK(N10,N5:N26)</f>
        <v>7</v>
      </c>
      <c r="P10" s="2">
        <v>209.48699999999999</v>
      </c>
      <c r="Q10" s="21">
        <f>P10/C10</f>
        <v>8.3794799999999992</v>
      </c>
      <c r="R10" s="16">
        <f>RANK(Q10,Q5:Q26)</f>
        <v>9</v>
      </c>
      <c r="S10" s="2">
        <v>86379.756999999998</v>
      </c>
      <c r="T10" s="21">
        <f>S10/C10</f>
        <v>3455.1902799999998</v>
      </c>
      <c r="U10" s="16">
        <f>RANK(T10,T5:T26)</f>
        <v>2</v>
      </c>
      <c r="V10" s="2">
        <v>557.63800000000003</v>
      </c>
      <c r="W10" s="20">
        <f>V10/C10</f>
        <v>22.305520000000001</v>
      </c>
      <c r="X10" s="16">
        <f>RANK(W10,W5:W26)</f>
        <v>18</v>
      </c>
      <c r="Y10" s="19">
        <f>(F10+I10+L10+O10+R10+U10+X10)/7</f>
        <v>7.1428571428571432</v>
      </c>
    </row>
    <row r="11" spans="1:25" ht="23.25" x14ac:dyDescent="0.35">
      <c r="A11" s="24">
        <v>7</v>
      </c>
      <c r="B11" s="23" t="s">
        <v>19</v>
      </c>
      <c r="C11" s="2">
        <v>28</v>
      </c>
      <c r="D11" s="2">
        <v>813</v>
      </c>
      <c r="E11" s="15">
        <f>D11/C11</f>
        <v>29.035714285714285</v>
      </c>
      <c r="F11" s="16">
        <f>RANK(E11,E5:E26)</f>
        <v>12</v>
      </c>
      <c r="G11" s="2">
        <v>1181</v>
      </c>
      <c r="H11" s="22">
        <f>G11/C11</f>
        <v>42.178571428571431</v>
      </c>
      <c r="I11" s="16">
        <f>RANK(H11,H5:H26)</f>
        <v>7</v>
      </c>
      <c r="J11" s="2">
        <v>1164</v>
      </c>
      <c r="K11" s="22">
        <f>J11/C11</f>
        <v>41.571428571428569</v>
      </c>
      <c r="L11" s="16">
        <f>RANK(K11,K5:K26)</f>
        <v>5</v>
      </c>
      <c r="M11" s="2">
        <v>238.30600000000001</v>
      </c>
      <c r="N11" s="21">
        <f>M11/C11</f>
        <v>8.5109285714285718</v>
      </c>
      <c r="O11" s="16">
        <f>RANK(N11,N5:N26)</f>
        <v>11</v>
      </c>
      <c r="P11" s="2">
        <v>232.95099999999999</v>
      </c>
      <c r="Q11" s="21">
        <f>P11/C11</f>
        <v>8.3196785714285717</v>
      </c>
      <c r="R11" s="16">
        <f>RANK(Q11,Q5:Q26)</f>
        <v>10</v>
      </c>
      <c r="S11" s="2">
        <v>103552.77499999999</v>
      </c>
      <c r="T11" s="21">
        <f>S11/C11</f>
        <v>3698.3133928571428</v>
      </c>
      <c r="U11" s="16">
        <f>RANK(T11,T5:T26)</f>
        <v>1</v>
      </c>
      <c r="V11" s="2">
        <v>1186.442</v>
      </c>
      <c r="W11" s="20">
        <f>V11/C11</f>
        <v>42.372928571428574</v>
      </c>
      <c r="X11" s="16">
        <f>RANK(W11,W5:W26)</f>
        <v>10</v>
      </c>
      <c r="Y11" s="19">
        <f>(F11+I11+L11+O11+R11+U11+X11)/7</f>
        <v>8</v>
      </c>
    </row>
    <row r="12" spans="1:25" ht="23.25" x14ac:dyDescent="0.35">
      <c r="A12" s="24">
        <v>8</v>
      </c>
      <c r="B12" s="23" t="s">
        <v>20</v>
      </c>
      <c r="C12" s="2">
        <v>29</v>
      </c>
      <c r="D12" s="2">
        <v>936</v>
      </c>
      <c r="E12" s="15">
        <f>D12/C12</f>
        <v>32.275862068965516</v>
      </c>
      <c r="F12" s="16">
        <f>RANK(E12,E5:E26)</f>
        <v>8</v>
      </c>
      <c r="G12" s="2">
        <v>800</v>
      </c>
      <c r="H12" s="22">
        <f>G12/C12</f>
        <v>27.586206896551722</v>
      </c>
      <c r="I12" s="16">
        <f>RANK(H12,H5:H26)</f>
        <v>13</v>
      </c>
      <c r="J12" s="2">
        <v>554</v>
      </c>
      <c r="K12" s="22">
        <f>J12/C12</f>
        <v>19.103448275862068</v>
      </c>
      <c r="L12" s="16">
        <f>RANK(K12,K5:K26)</f>
        <v>18</v>
      </c>
      <c r="M12" s="2">
        <v>245.922</v>
      </c>
      <c r="N12" s="21">
        <f>M12/C12</f>
        <v>8.4800689655172405</v>
      </c>
      <c r="O12" s="16">
        <f>RANK(N12,N5:N26)</f>
        <v>12</v>
      </c>
      <c r="P12" s="2">
        <v>245.922</v>
      </c>
      <c r="Q12" s="21">
        <f>P12/C12</f>
        <v>8.4800689655172405</v>
      </c>
      <c r="R12" s="16">
        <f>RANK(Q12,Q5:Q26)</f>
        <v>6</v>
      </c>
      <c r="S12" s="2">
        <v>38193.703999999998</v>
      </c>
      <c r="T12" s="21">
        <f>S12/C12</f>
        <v>1317.0242758620689</v>
      </c>
      <c r="U12" s="16">
        <f>RANK(T12,T5:T26)</f>
        <v>6</v>
      </c>
      <c r="V12" s="2">
        <v>8187.4009999999998</v>
      </c>
      <c r="W12" s="20">
        <f>V12/C12</f>
        <v>282.32417241379312</v>
      </c>
      <c r="X12" s="16">
        <f>RANK(W12,W5:W26)</f>
        <v>1</v>
      </c>
      <c r="Y12" s="19">
        <f>(F12+I12+L12+O12+R12+U12+X12)/7</f>
        <v>9.1428571428571423</v>
      </c>
    </row>
    <row r="13" spans="1:25" ht="23.25" x14ac:dyDescent="0.35">
      <c r="A13" s="24">
        <v>9</v>
      </c>
      <c r="B13" s="23" t="s">
        <v>21</v>
      </c>
      <c r="C13" s="2">
        <v>17</v>
      </c>
      <c r="D13" s="2">
        <v>568</v>
      </c>
      <c r="E13" s="15">
        <f>D13/C13</f>
        <v>33.411764705882355</v>
      </c>
      <c r="F13" s="16">
        <f>RANK(E13,E5:E26)</f>
        <v>7</v>
      </c>
      <c r="G13" s="2">
        <v>561</v>
      </c>
      <c r="H13" s="22">
        <f>G13/C13</f>
        <v>33</v>
      </c>
      <c r="I13" s="16">
        <f>RANK(H13,H5:H26)</f>
        <v>9</v>
      </c>
      <c r="J13" s="2">
        <v>559</v>
      </c>
      <c r="K13" s="22">
        <f>J13/C13</f>
        <v>32.882352941176471</v>
      </c>
      <c r="L13" s="16">
        <f>RANK(K13,K5:K26)</f>
        <v>8</v>
      </c>
      <c r="M13" s="2">
        <v>139.38300000000001</v>
      </c>
      <c r="N13" s="21">
        <f>M13/C13</f>
        <v>8.1989999999999998</v>
      </c>
      <c r="O13" s="16">
        <f>RANK(N13,N5:N26)</f>
        <v>13</v>
      </c>
      <c r="P13" s="2">
        <v>133.34800000000001</v>
      </c>
      <c r="Q13" s="21">
        <f>P13/C13</f>
        <v>7.8440000000000012</v>
      </c>
      <c r="R13" s="16">
        <f>RANK(Q13,Q5:Q26)</f>
        <v>12</v>
      </c>
      <c r="S13" s="2">
        <v>7906.4520000000002</v>
      </c>
      <c r="T13" s="21">
        <f>S13/C13</f>
        <v>465.0854117647059</v>
      </c>
      <c r="U13" s="16">
        <f>RANK(T13,T5:T26)</f>
        <v>11</v>
      </c>
      <c r="V13" s="2">
        <v>481.10300000000001</v>
      </c>
      <c r="W13" s="20">
        <f>V13/C13</f>
        <v>28.300176470588237</v>
      </c>
      <c r="X13" s="16">
        <f>RANK(W13,W5:W26)</f>
        <v>15</v>
      </c>
      <c r="Y13" s="19">
        <f>(F13+I13+L13+O13+R13+U13+X13)/7</f>
        <v>10.714285714285714</v>
      </c>
    </row>
    <row r="14" spans="1:25" ht="23.25" x14ac:dyDescent="0.35">
      <c r="A14" s="24">
        <v>10</v>
      </c>
      <c r="B14" s="23" t="s">
        <v>22</v>
      </c>
      <c r="C14" s="2">
        <v>42</v>
      </c>
      <c r="D14" s="2">
        <v>1263</v>
      </c>
      <c r="E14" s="15">
        <f>D14/C14</f>
        <v>30.071428571428573</v>
      </c>
      <c r="F14" s="16">
        <f>RANK(E14,E5:E26)</f>
        <v>10</v>
      </c>
      <c r="G14" s="2">
        <v>1778</v>
      </c>
      <c r="H14" s="22">
        <f>G14/C14</f>
        <v>42.333333333333336</v>
      </c>
      <c r="I14" s="16">
        <f>RANK(H14,H5:H26)</f>
        <v>6</v>
      </c>
      <c r="J14" s="2">
        <v>1000</v>
      </c>
      <c r="K14" s="22">
        <f>J14/C14</f>
        <v>23.80952380952381</v>
      </c>
      <c r="L14" s="16">
        <f>RANK(K14,K5:K26)</f>
        <v>12</v>
      </c>
      <c r="M14" s="2">
        <v>400.36700000000002</v>
      </c>
      <c r="N14" s="21">
        <f>M14/C14</f>
        <v>9.5325476190476195</v>
      </c>
      <c r="O14" s="16">
        <f>RANK(N14,N5:N26)</f>
        <v>8</v>
      </c>
      <c r="P14" s="2">
        <v>352.46100000000001</v>
      </c>
      <c r="Q14" s="21">
        <f>P14/C14</f>
        <v>8.3919285714285721</v>
      </c>
      <c r="R14" s="16">
        <f>RANK(Q14,Q5:Q26)</f>
        <v>8</v>
      </c>
      <c r="S14" s="2">
        <v>7591.2060000000001</v>
      </c>
      <c r="T14" s="21">
        <f>S14/C14</f>
        <v>180.74299999999999</v>
      </c>
      <c r="U14" s="16">
        <f>RANK(T14,T5:T26)</f>
        <v>18</v>
      </c>
      <c r="V14" s="2">
        <v>2784.4659999999999</v>
      </c>
      <c r="W14" s="20">
        <f>V14/C14</f>
        <v>66.296809523809515</v>
      </c>
      <c r="X14" s="16">
        <f>RANK(W14,W5:W26)</f>
        <v>5</v>
      </c>
      <c r="Y14" s="19">
        <f>(F14+I14+L14+O14+R14+U14+X14)/7</f>
        <v>9.5714285714285712</v>
      </c>
    </row>
    <row r="15" spans="1:25" ht="23.25" x14ac:dyDescent="0.35">
      <c r="A15" s="24">
        <v>11</v>
      </c>
      <c r="B15" s="23" t="s">
        <v>23</v>
      </c>
      <c r="C15" s="2">
        <v>21</v>
      </c>
      <c r="D15" s="2">
        <v>522</v>
      </c>
      <c r="E15" s="15">
        <f>D15/C15</f>
        <v>24.857142857142858</v>
      </c>
      <c r="F15" s="16">
        <f>RANK(E15,E5:E26)</f>
        <v>16</v>
      </c>
      <c r="G15" s="2">
        <v>872</v>
      </c>
      <c r="H15" s="22">
        <f>G15/C15</f>
        <v>41.523809523809526</v>
      </c>
      <c r="I15" s="16">
        <f>RANK(H15,H5:H26)</f>
        <v>8</v>
      </c>
      <c r="J15" s="2">
        <v>792</v>
      </c>
      <c r="K15" s="22">
        <f>J15/C15</f>
        <v>37.714285714285715</v>
      </c>
      <c r="L15" s="16">
        <f>RANK(K15,K5:K26)</f>
        <v>6</v>
      </c>
      <c r="M15" s="2">
        <v>208.76</v>
      </c>
      <c r="N15" s="21">
        <f>M15/C15</f>
        <v>9.9409523809523801</v>
      </c>
      <c r="O15" s="16">
        <f>RANK(N15,N5:N26)</f>
        <v>6</v>
      </c>
      <c r="P15" s="2">
        <v>204.98599999999999</v>
      </c>
      <c r="Q15" s="21">
        <f>P15/C15</f>
        <v>9.7612380952380953</v>
      </c>
      <c r="R15" s="16">
        <f>RANK(Q15,Q5:Q26)</f>
        <v>5</v>
      </c>
      <c r="S15" s="2">
        <v>2938.962</v>
      </c>
      <c r="T15" s="21">
        <f>S15/C15</f>
        <v>139.95057142857144</v>
      </c>
      <c r="U15" s="16">
        <f>RANK(T15,T5:T26)</f>
        <v>19</v>
      </c>
      <c r="V15" s="2">
        <v>385.36799999999999</v>
      </c>
      <c r="W15" s="20">
        <f>V15/C15</f>
        <v>18.350857142857144</v>
      </c>
      <c r="X15" s="16">
        <f>RANK(W15,W5:W26)</f>
        <v>19</v>
      </c>
      <c r="Y15" s="19">
        <f>(F15+I15+L15+O15+R15+U15+X15)/7</f>
        <v>11.285714285714286</v>
      </c>
    </row>
    <row r="16" spans="1:25" ht="23.25" x14ac:dyDescent="0.35">
      <c r="A16" s="24">
        <v>12</v>
      </c>
      <c r="B16" s="23" t="s">
        <v>24</v>
      </c>
      <c r="C16" s="2">
        <v>30</v>
      </c>
      <c r="D16" s="2">
        <v>957</v>
      </c>
      <c r="E16" s="15">
        <f>D16/C16</f>
        <v>31.9</v>
      </c>
      <c r="F16" s="16">
        <f>RANK(E16,E5:E26)</f>
        <v>9</v>
      </c>
      <c r="G16" s="2">
        <v>828</v>
      </c>
      <c r="H16" s="22">
        <f>G16/C16</f>
        <v>27.6</v>
      </c>
      <c r="I16" s="16">
        <f>RANK(H16,H5:H26)</f>
        <v>12</v>
      </c>
      <c r="J16" s="2">
        <v>846</v>
      </c>
      <c r="K16" s="22">
        <f>J16/C16</f>
        <v>28.2</v>
      </c>
      <c r="L16" s="16">
        <f>RANK(K16,K5:K26)</f>
        <v>10</v>
      </c>
      <c r="M16" s="2">
        <v>277.70999999999998</v>
      </c>
      <c r="N16" s="21">
        <f>M16/C16</f>
        <v>9.2569999999999997</v>
      </c>
      <c r="O16" s="16">
        <f>RANK(N16,N5:N26)</f>
        <v>10</v>
      </c>
      <c r="P16" s="2">
        <v>247.01</v>
      </c>
      <c r="Q16" s="21">
        <f>P16/C16</f>
        <v>8.2336666666666662</v>
      </c>
      <c r="R16" s="16">
        <f>RANK(Q16,Q5:Q26)</f>
        <v>11</v>
      </c>
      <c r="S16" s="2">
        <v>1467.12</v>
      </c>
      <c r="T16" s="21">
        <f>S16/C16</f>
        <v>48.903999999999996</v>
      </c>
      <c r="U16" s="16">
        <f>RANK(T16,T5:T26)</f>
        <v>21</v>
      </c>
      <c r="V16" s="2">
        <v>1020.842</v>
      </c>
      <c r="W16" s="20">
        <f>V16/C16</f>
        <v>34.028066666666668</v>
      </c>
      <c r="X16" s="16">
        <f>RANK(W16,W5:W26)</f>
        <v>11</v>
      </c>
      <c r="Y16" s="19">
        <f>(F16+I16+L16+O16+R16+U16+X16)/7</f>
        <v>12</v>
      </c>
    </row>
    <row r="17" spans="1:25" ht="23.25" x14ac:dyDescent="0.35">
      <c r="A17" s="24">
        <v>13</v>
      </c>
      <c r="B17" s="23" t="s">
        <v>25</v>
      </c>
      <c r="C17" s="2">
        <v>36</v>
      </c>
      <c r="D17" s="2">
        <v>782</v>
      </c>
      <c r="E17" s="15">
        <f>D17/C17</f>
        <v>21.722222222222221</v>
      </c>
      <c r="F17" s="16">
        <f>RANK(E17,E5:E26)</f>
        <v>19</v>
      </c>
      <c r="G17" s="2">
        <v>882</v>
      </c>
      <c r="H17" s="22">
        <f>G17/C17</f>
        <v>24.5</v>
      </c>
      <c r="I17" s="16">
        <f>RANK(H17,H5:H26)</f>
        <v>15</v>
      </c>
      <c r="J17" s="2">
        <v>838</v>
      </c>
      <c r="K17" s="22">
        <f>J17/C17</f>
        <v>23.277777777777779</v>
      </c>
      <c r="L17" s="16">
        <f>RANK(K17,K5:K26)</f>
        <v>14</v>
      </c>
      <c r="M17" s="2">
        <v>274.78500000000003</v>
      </c>
      <c r="N17" s="21">
        <f>M17/C17</f>
        <v>7.6329166666666675</v>
      </c>
      <c r="O17" s="16">
        <f>RANK(N17,N5:N26)</f>
        <v>14</v>
      </c>
      <c r="P17" s="2">
        <v>223.68299999999999</v>
      </c>
      <c r="Q17" s="21">
        <f>P17/C17</f>
        <v>6.2134166666666664</v>
      </c>
      <c r="R17" s="16">
        <f>RANK(Q17,Q5:Q26)</f>
        <v>15</v>
      </c>
      <c r="S17" s="2">
        <v>51834.711000000003</v>
      </c>
      <c r="T17" s="21">
        <f>S17/C17</f>
        <v>1439.8530833333334</v>
      </c>
      <c r="U17" s="16">
        <f>RANK(T17,T5:T26)</f>
        <v>5</v>
      </c>
      <c r="V17" s="2">
        <v>1085.895</v>
      </c>
      <c r="W17" s="20">
        <f>V17/C17</f>
        <v>30.16375</v>
      </c>
      <c r="X17" s="16">
        <f>RANK(W17,W5:W26)</f>
        <v>14</v>
      </c>
      <c r="Y17" s="19">
        <f>(F17+I17+L17+O17+R17+U17+X17)/7</f>
        <v>13.714285714285714</v>
      </c>
    </row>
    <row r="18" spans="1:25" ht="23.25" x14ac:dyDescent="0.35">
      <c r="A18" s="24">
        <v>14</v>
      </c>
      <c r="B18" s="23" t="s">
        <v>29</v>
      </c>
      <c r="C18" s="2">
        <v>38</v>
      </c>
      <c r="D18" s="2">
        <v>1038</v>
      </c>
      <c r="E18" s="15">
        <f>D18/C18</f>
        <v>27.315789473684209</v>
      </c>
      <c r="F18" s="16">
        <f>RANK(E18,E5:E26)</f>
        <v>13</v>
      </c>
      <c r="G18" s="2">
        <v>871</v>
      </c>
      <c r="H18" s="22">
        <f>G18/C18</f>
        <v>22.921052631578949</v>
      </c>
      <c r="I18" s="16">
        <f>RANK(H18,H5:H26)</f>
        <v>16</v>
      </c>
      <c r="J18" s="2">
        <v>712</v>
      </c>
      <c r="K18" s="22">
        <f>J18/C18</f>
        <v>18.736842105263158</v>
      </c>
      <c r="L18" s="16">
        <f>RANK(K18,K5:K26)</f>
        <v>20</v>
      </c>
      <c r="M18" s="2">
        <v>260.29299999999995</v>
      </c>
      <c r="N18" s="21">
        <f>M18/C18</f>
        <v>6.8498157894736833</v>
      </c>
      <c r="O18" s="16">
        <f>RANK(N18,N5:N26)</f>
        <v>15</v>
      </c>
      <c r="P18" s="2">
        <v>253.55500000000001</v>
      </c>
      <c r="Q18" s="21">
        <f>P18/C18</f>
        <v>6.6725000000000003</v>
      </c>
      <c r="R18" s="16">
        <f>RANK(Q18,Q5:Q26)</f>
        <v>13</v>
      </c>
      <c r="S18" s="2">
        <v>11226.886999999997</v>
      </c>
      <c r="T18" s="21">
        <f>S18/C18</f>
        <v>295.44439473684201</v>
      </c>
      <c r="U18" s="16">
        <f>RANK(T18,T5:T26)</f>
        <v>12</v>
      </c>
      <c r="V18" s="2">
        <v>1778.7660000000001</v>
      </c>
      <c r="W18" s="20">
        <f>V18/C18</f>
        <v>46.809631578947368</v>
      </c>
      <c r="X18" s="16">
        <f>RANK(W18,W5:W26)</f>
        <v>7</v>
      </c>
      <c r="Y18" s="19">
        <f>(F18+I18+L18+O18+R18+U18+X18)/7</f>
        <v>13.714285714285714</v>
      </c>
    </row>
    <row r="19" spans="1:25" ht="23.25" x14ac:dyDescent="0.35">
      <c r="A19" s="24">
        <v>15</v>
      </c>
      <c r="B19" s="23" t="s">
        <v>30</v>
      </c>
      <c r="C19" s="2">
        <v>34</v>
      </c>
      <c r="D19" s="2">
        <v>714</v>
      </c>
      <c r="E19" s="15">
        <f>D19/C19</f>
        <v>21</v>
      </c>
      <c r="F19" s="16">
        <f>RANK(E19,E5:E26)</f>
        <v>21</v>
      </c>
      <c r="G19" s="2">
        <v>958</v>
      </c>
      <c r="H19" s="22">
        <f>G19/C19</f>
        <v>28.176470588235293</v>
      </c>
      <c r="I19" s="16">
        <f>RANK(H19,H5:H26)</f>
        <v>11</v>
      </c>
      <c r="J19" s="2">
        <v>913</v>
      </c>
      <c r="K19" s="22">
        <f>J19/C19</f>
        <v>26.852941176470587</v>
      </c>
      <c r="L19" s="16">
        <f>RANK(K19,K5:K26)</f>
        <v>11</v>
      </c>
      <c r="M19" s="2">
        <v>172.703</v>
      </c>
      <c r="N19" s="21">
        <f>M19/C19</f>
        <v>5.0795000000000003</v>
      </c>
      <c r="O19" s="16">
        <f>RANK(N19,N5:N26)</f>
        <v>19</v>
      </c>
      <c r="P19" s="2">
        <v>131.22300000000001</v>
      </c>
      <c r="Q19" s="21">
        <f>P19/C19</f>
        <v>3.8595000000000006</v>
      </c>
      <c r="R19" s="16">
        <f>RANK(Q19,Q5:Q26)</f>
        <v>22</v>
      </c>
      <c r="S19" s="2">
        <v>53140.58</v>
      </c>
      <c r="T19" s="21">
        <f>S19/C19</f>
        <v>1562.9582352941177</v>
      </c>
      <c r="U19" s="16">
        <f>RANK(T19,T5:T26)</f>
        <v>4</v>
      </c>
      <c r="V19" s="2">
        <v>1117.9929999999999</v>
      </c>
      <c r="W19" s="20">
        <f>V19/C19</f>
        <v>32.882147058823527</v>
      </c>
      <c r="X19" s="16">
        <f>RANK(W19,W5:W26)</f>
        <v>12</v>
      </c>
      <c r="Y19" s="19">
        <f>(F19+I19+L19+O19+R19+U19+X19)/7</f>
        <v>14.285714285714286</v>
      </c>
    </row>
    <row r="20" spans="1:25" ht="23.25" x14ac:dyDescent="0.35">
      <c r="A20" s="24">
        <v>16</v>
      </c>
      <c r="B20" s="23" t="s">
        <v>31</v>
      </c>
      <c r="C20" s="2">
        <v>32</v>
      </c>
      <c r="D20" s="2">
        <v>1164</v>
      </c>
      <c r="E20" s="15">
        <f>D20/C20</f>
        <v>36.375</v>
      </c>
      <c r="F20" s="16">
        <f>RANK(E20,E5:E26)</f>
        <v>4</v>
      </c>
      <c r="G20" s="2">
        <v>721</v>
      </c>
      <c r="H20" s="22">
        <f>G20/C20</f>
        <v>22.53125</v>
      </c>
      <c r="I20" s="16">
        <f>RANK(H20,H5:H26)</f>
        <v>18</v>
      </c>
      <c r="J20" s="2">
        <v>618</v>
      </c>
      <c r="K20" s="22">
        <f>J20/C20</f>
        <v>19.3125</v>
      </c>
      <c r="L20" s="16">
        <f>RANK(K20,K5:K26)</f>
        <v>17</v>
      </c>
      <c r="M20" s="2">
        <v>298.12900000000002</v>
      </c>
      <c r="N20" s="21">
        <f>M20/C20</f>
        <v>9.3165312500000006</v>
      </c>
      <c r="O20" s="16">
        <f>RANK(N20,N5:N26)</f>
        <v>9</v>
      </c>
      <c r="P20" s="2">
        <v>206.39699999999999</v>
      </c>
      <c r="Q20" s="21">
        <f>P20/C20</f>
        <v>6.4499062499999997</v>
      </c>
      <c r="R20" s="16">
        <f>RANK(Q20,Q5:Q26)</f>
        <v>14</v>
      </c>
      <c r="S20" s="2">
        <v>2536.7600000000002</v>
      </c>
      <c r="T20" s="21">
        <f>S20/C20</f>
        <v>79.273750000000007</v>
      </c>
      <c r="U20" s="16">
        <f>RANK(T20,T5:T26)</f>
        <v>20</v>
      </c>
      <c r="V20" s="2">
        <v>538.82299999999998</v>
      </c>
      <c r="W20" s="20">
        <f>V20/C20</f>
        <v>16.838218749999999</v>
      </c>
      <c r="X20" s="16">
        <f>RANK(W20,W5:W26)</f>
        <v>20</v>
      </c>
      <c r="Y20" s="19">
        <f>(F20+I20+L20+O20+R20+U20+X20)/7</f>
        <v>14.571428571428571</v>
      </c>
    </row>
    <row r="21" spans="1:25" ht="23.25" x14ac:dyDescent="0.35">
      <c r="A21" s="24">
        <v>17</v>
      </c>
      <c r="B21" s="23" t="s">
        <v>32</v>
      </c>
      <c r="C21" s="2">
        <v>32</v>
      </c>
      <c r="D21" s="2">
        <v>1228</v>
      </c>
      <c r="E21" s="15">
        <f>D21/C21</f>
        <v>38.375</v>
      </c>
      <c r="F21" s="16">
        <f>RANK(E21,E5:E26)</f>
        <v>3</v>
      </c>
      <c r="G21" s="2">
        <v>723</v>
      </c>
      <c r="H21" s="22">
        <f>G21/C21</f>
        <v>22.59375</v>
      </c>
      <c r="I21" s="16">
        <f>RANK(H21,H5:H26)</f>
        <v>17</v>
      </c>
      <c r="J21" s="2">
        <v>707</v>
      </c>
      <c r="K21" s="22">
        <f>J21/C21</f>
        <v>22.09375</v>
      </c>
      <c r="L21" s="16">
        <f>RANK(K21,K5:K26)</f>
        <v>15</v>
      </c>
      <c r="M21" s="2">
        <v>154.71700000000001</v>
      </c>
      <c r="N21" s="21">
        <f>M21/C21</f>
        <v>4.8349062500000004</v>
      </c>
      <c r="O21" s="16">
        <f>RANK(N21,N5:N26)</f>
        <v>21</v>
      </c>
      <c r="P21" s="2">
        <v>152.33699999999999</v>
      </c>
      <c r="Q21" s="21">
        <f>P21/C21</f>
        <v>4.7605312499999997</v>
      </c>
      <c r="R21" s="16">
        <f>RANK(Q21,Q5:Q26)</f>
        <v>18</v>
      </c>
      <c r="S21" s="2">
        <v>8486.8230000000003</v>
      </c>
      <c r="T21" s="21">
        <f>S21/C21</f>
        <v>265.21321875000001</v>
      </c>
      <c r="U21" s="16">
        <f>RANK(T21,T5:T26)</f>
        <v>14</v>
      </c>
      <c r="V21" s="2">
        <v>734.54700000000003</v>
      </c>
      <c r="W21" s="20">
        <f>V21/C21</f>
        <v>22.954593750000001</v>
      </c>
      <c r="X21" s="16">
        <f>RANK(W21,W5:W26)</f>
        <v>17</v>
      </c>
      <c r="Y21" s="19">
        <f>(F21+I21+L21+O21+R21+U21+X21)/7</f>
        <v>15</v>
      </c>
    </row>
    <row r="22" spans="1:25" ht="23.25" x14ac:dyDescent="0.35">
      <c r="A22" s="24">
        <v>18</v>
      </c>
      <c r="B22" s="23" t="s">
        <v>27</v>
      </c>
      <c r="C22" s="2">
        <v>52</v>
      </c>
      <c r="D22" s="2">
        <v>1152</v>
      </c>
      <c r="E22" s="15">
        <f>D22/C22</f>
        <v>22.153846153846153</v>
      </c>
      <c r="F22" s="16">
        <f>RANK(E22,E5:E26)</f>
        <v>17</v>
      </c>
      <c r="G22" s="2">
        <v>1367</v>
      </c>
      <c r="H22" s="22">
        <f>G22/C22</f>
        <v>26.28846153846154</v>
      </c>
      <c r="I22" s="16">
        <f>RANK(H22,H5:H26)</f>
        <v>14</v>
      </c>
      <c r="J22" s="2">
        <v>1232</v>
      </c>
      <c r="K22" s="22">
        <f>J22/C22</f>
        <v>23.692307692307693</v>
      </c>
      <c r="L22" s="16">
        <f>RANK(K22,K5:K26)</f>
        <v>13</v>
      </c>
      <c r="M22" s="2">
        <v>269.161</v>
      </c>
      <c r="N22" s="21">
        <f>M22/C22</f>
        <v>5.1761730769230772</v>
      </c>
      <c r="O22" s="16">
        <f>RANK(N22,N5:N26)</f>
        <v>18</v>
      </c>
      <c r="P22" s="2">
        <v>235.40899999999999</v>
      </c>
      <c r="Q22" s="21">
        <f>P22/C22</f>
        <v>4.5270961538461538</v>
      </c>
      <c r="R22" s="16">
        <f>RANK(Q22,Q5:Q26)</f>
        <v>20</v>
      </c>
      <c r="S22" s="2">
        <v>63169.616000000002</v>
      </c>
      <c r="T22" s="21">
        <f>S22/C22</f>
        <v>1214.8003076923078</v>
      </c>
      <c r="U22" s="16">
        <f>RANK(T22,T5:T26)</f>
        <v>7</v>
      </c>
      <c r="V22" s="2">
        <v>283.036</v>
      </c>
      <c r="W22" s="20">
        <f>V22/C22</f>
        <v>5.4429999999999996</v>
      </c>
      <c r="X22" s="16">
        <f>RANK(W22,W5:W26)</f>
        <v>22</v>
      </c>
      <c r="Y22" s="19">
        <f>(F22+I22+L22+O22+R22+U22+X22)/7</f>
        <v>15.857142857142858</v>
      </c>
    </row>
    <row r="23" spans="1:25" ht="23.25" x14ac:dyDescent="0.35">
      <c r="A23" s="24">
        <v>19</v>
      </c>
      <c r="B23" s="23" t="s">
        <v>26</v>
      </c>
      <c r="C23" s="2">
        <v>44</v>
      </c>
      <c r="D23" s="2">
        <v>968</v>
      </c>
      <c r="E23" s="15">
        <f>D23/C23</f>
        <v>22</v>
      </c>
      <c r="F23" s="16">
        <f>RANK(E23,E5:E26)</f>
        <v>18</v>
      </c>
      <c r="G23" s="2">
        <v>738</v>
      </c>
      <c r="H23" s="22">
        <f>G23/C23</f>
        <v>16.772727272727273</v>
      </c>
      <c r="I23" s="16">
        <f>RANK(H23,H5:H26)</f>
        <v>22</v>
      </c>
      <c r="J23" s="2">
        <v>673</v>
      </c>
      <c r="K23" s="22">
        <f>J23/C23</f>
        <v>15.295454545454545</v>
      </c>
      <c r="L23" s="16">
        <f>RANK(K23,K5:K26)</f>
        <v>22</v>
      </c>
      <c r="M23" s="2">
        <v>261.96199999999999</v>
      </c>
      <c r="N23" s="21">
        <f>M23/C23</f>
        <v>5.9536818181818179</v>
      </c>
      <c r="O23" s="16">
        <f>RANK(N23,N5:N26)</f>
        <v>16</v>
      </c>
      <c r="P23" s="2">
        <v>242.34399999999999</v>
      </c>
      <c r="Q23" s="21">
        <f>P23/C23</f>
        <v>5.5078181818181813</v>
      </c>
      <c r="R23" s="16">
        <f>RANK(Q23,Q5:Q26)</f>
        <v>16</v>
      </c>
      <c r="S23" s="2">
        <v>29262.911</v>
      </c>
      <c r="T23" s="21">
        <f>S23/C23</f>
        <v>665.06615909090908</v>
      </c>
      <c r="U23" s="16">
        <f>RANK(T23,T5:T26)</f>
        <v>9</v>
      </c>
      <c r="V23" s="2">
        <v>1870.5609999999999</v>
      </c>
      <c r="W23" s="20">
        <f>V23/C23</f>
        <v>42.512749999999997</v>
      </c>
      <c r="X23" s="16">
        <f>RANK(W23,W5:W26)</f>
        <v>9</v>
      </c>
      <c r="Y23" s="19">
        <f>(F23+I23+L23+O23+R23+U23+X23)/7</f>
        <v>16</v>
      </c>
    </row>
    <row r="24" spans="1:25" ht="23.25" x14ac:dyDescent="0.35">
      <c r="A24" s="24">
        <v>20</v>
      </c>
      <c r="B24" s="23" t="s">
        <v>33</v>
      </c>
      <c r="C24" s="2">
        <v>26</v>
      </c>
      <c r="D24" s="2">
        <v>670</v>
      </c>
      <c r="E24" s="15">
        <f>D24/C24</f>
        <v>25.76923076923077</v>
      </c>
      <c r="F24" s="16">
        <f>RANK(E24,E5:E26)</f>
        <v>14</v>
      </c>
      <c r="G24" s="2">
        <v>581</v>
      </c>
      <c r="H24" s="22">
        <f>G24/C24</f>
        <v>22.346153846153847</v>
      </c>
      <c r="I24" s="16">
        <f>RANK(H24,H5:H26)</f>
        <v>19</v>
      </c>
      <c r="J24" s="2">
        <v>572</v>
      </c>
      <c r="K24" s="22">
        <f>J24/C24</f>
        <v>22</v>
      </c>
      <c r="L24" s="16">
        <f>RANK(K24,K5:K26)</f>
        <v>16</v>
      </c>
      <c r="M24" s="2">
        <v>121.68600000000001</v>
      </c>
      <c r="N24" s="21">
        <f>M24/C24</f>
        <v>4.6802307692307696</v>
      </c>
      <c r="O24" s="16">
        <f>RANK(N24,N5:N26)</f>
        <v>22</v>
      </c>
      <c r="P24" s="2">
        <v>121.68600000000001</v>
      </c>
      <c r="Q24" s="21">
        <f>P24/C24</f>
        <v>4.6802307692307696</v>
      </c>
      <c r="R24" s="16">
        <f>RANK(Q24,Q5:Q26)</f>
        <v>19</v>
      </c>
      <c r="S24" s="2">
        <v>4802.259</v>
      </c>
      <c r="T24" s="21">
        <f>S24/C24</f>
        <v>184.70226923076922</v>
      </c>
      <c r="U24" s="16">
        <f>RANK(T24,T5:T26)</f>
        <v>17</v>
      </c>
      <c r="V24" s="2">
        <v>1206.904</v>
      </c>
      <c r="W24" s="20">
        <f>V24/C24</f>
        <v>46.419384615384615</v>
      </c>
      <c r="X24" s="16">
        <f>RANK(W24,W5:W26)</f>
        <v>8</v>
      </c>
      <c r="Y24" s="19">
        <f>(F24+I24+L24+O24+R24+U24+X24)/7</f>
        <v>16.428571428571427</v>
      </c>
    </row>
    <row r="25" spans="1:25" ht="23.25" x14ac:dyDescent="0.35">
      <c r="A25" s="24">
        <v>21</v>
      </c>
      <c r="B25" s="23" t="s">
        <v>28</v>
      </c>
      <c r="C25" s="2">
        <v>69</v>
      </c>
      <c r="D25" s="2">
        <v>1283</v>
      </c>
      <c r="E25" s="15">
        <f>D25/C25</f>
        <v>18.594202898550726</v>
      </c>
      <c r="F25" s="16">
        <f>RANK(E25,E5:E26)</f>
        <v>22</v>
      </c>
      <c r="G25" s="2">
        <v>1376</v>
      </c>
      <c r="H25" s="22">
        <f>G25/C25</f>
        <v>19.942028985507246</v>
      </c>
      <c r="I25" s="16">
        <f>RANK(H25,H5:H26)</f>
        <v>20</v>
      </c>
      <c r="J25" s="2">
        <v>1312</v>
      </c>
      <c r="K25" s="22">
        <f>J25/C25</f>
        <v>19.014492753623188</v>
      </c>
      <c r="L25" s="16">
        <f>RANK(K25,K5:K26)</f>
        <v>19</v>
      </c>
      <c r="M25" s="2">
        <v>406.98</v>
      </c>
      <c r="N25" s="21">
        <f>M25/C25</f>
        <v>5.8982608695652177</v>
      </c>
      <c r="O25" s="16">
        <f>RANK(N25,N5:N26)</f>
        <v>17</v>
      </c>
      <c r="P25" s="2">
        <v>368.86599999999999</v>
      </c>
      <c r="Q25" s="21">
        <f>P25/C25</f>
        <v>5.3458840579710145</v>
      </c>
      <c r="R25" s="16">
        <f>RANK(Q25,Q5:Q26)</f>
        <v>17</v>
      </c>
      <c r="S25" s="2">
        <v>14118.735000000001</v>
      </c>
      <c r="T25" s="21">
        <f>S25/C25</f>
        <v>204.61934782608697</v>
      </c>
      <c r="U25" s="16">
        <f>RANK(T25,T5:T26)</f>
        <v>16</v>
      </c>
      <c r="V25" s="2">
        <v>817.76400000000001</v>
      </c>
      <c r="W25" s="20">
        <f>V25/C25</f>
        <v>11.851652173913044</v>
      </c>
      <c r="X25" s="16">
        <f>RANK(W25,W5:W26)</f>
        <v>21</v>
      </c>
      <c r="Y25" s="19">
        <f>(F25+I25+L25+O25+R25+U25+X25)/7</f>
        <v>18.857142857142858</v>
      </c>
    </row>
    <row r="26" spans="1:25" ht="23.25" x14ac:dyDescent="0.35">
      <c r="A26" s="24">
        <v>22</v>
      </c>
      <c r="B26" s="23" t="s">
        <v>34</v>
      </c>
      <c r="C26" s="2">
        <v>24</v>
      </c>
      <c r="D26" s="2">
        <v>521</v>
      </c>
      <c r="E26" s="15">
        <f>D26/C26</f>
        <v>21.708333333333332</v>
      </c>
      <c r="F26" s="16">
        <f>RANK(E26,E5:E26)</f>
        <v>20</v>
      </c>
      <c r="G26" s="2">
        <v>404</v>
      </c>
      <c r="H26" s="22">
        <f>G26/C26</f>
        <v>16.833333333333332</v>
      </c>
      <c r="I26" s="16">
        <f>RANK(H26,H5:H26)</f>
        <v>21</v>
      </c>
      <c r="J26" s="2">
        <v>372</v>
      </c>
      <c r="K26" s="22">
        <f>J26/C26</f>
        <v>15.5</v>
      </c>
      <c r="L26" s="16">
        <f>RANK(K26,K5:K26)</f>
        <v>21</v>
      </c>
      <c r="M26" s="2">
        <v>118.592</v>
      </c>
      <c r="N26" s="21">
        <f>M26/C26</f>
        <v>4.9413333333333336</v>
      </c>
      <c r="O26" s="16">
        <f>RANK(N26,N5:N26)</f>
        <v>20</v>
      </c>
      <c r="P26" s="2">
        <v>102.816</v>
      </c>
      <c r="Q26" s="21">
        <f>P26/C26</f>
        <v>4.2839999999999998</v>
      </c>
      <c r="R26" s="16">
        <f>RANK(Q26,Q5:Q26)</f>
        <v>21</v>
      </c>
      <c r="S26" s="2">
        <v>998.57</v>
      </c>
      <c r="T26" s="21">
        <f>S26/C26</f>
        <v>41.607083333333335</v>
      </c>
      <c r="U26" s="16">
        <f>RANK(T26,T5:T26)</f>
        <v>22</v>
      </c>
      <c r="V26" s="2">
        <v>745.73599999999999</v>
      </c>
      <c r="W26" s="20">
        <f>V26/C26</f>
        <v>31.072333333333333</v>
      </c>
      <c r="X26" s="16">
        <f>RANK(W26,W5:W26)</f>
        <v>13</v>
      </c>
      <c r="Y26" s="19">
        <f>(F26+I26+L26+O26+R26+U26+X26)/7</f>
        <v>19.714285714285715</v>
      </c>
    </row>
    <row r="27" spans="1:25" x14ac:dyDescent="0.25">
      <c r="B27" s="7" t="s">
        <v>10</v>
      </c>
      <c r="C27" s="8">
        <f>SUM(C5:C26)</f>
        <v>719</v>
      </c>
      <c r="D27" s="8">
        <f>SUM(D5:D26)</f>
        <v>21124</v>
      </c>
      <c r="E27" s="17">
        <f>SUM(E5:E26)/22</f>
        <v>30.737499676154144</v>
      </c>
      <c r="F27" s="8"/>
      <c r="G27" s="8">
        <f>SUM(G5:G26)</f>
        <v>22813</v>
      </c>
      <c r="H27" s="17">
        <f>SUM(H5:H26)/22</f>
        <v>33.592645820884051</v>
      </c>
      <c r="I27" s="8"/>
      <c r="J27" s="8">
        <f>SUM(J5:J26)</f>
        <v>20415</v>
      </c>
      <c r="K27" s="17">
        <f>SUM(K5:K26)/22</f>
        <v>30.219640557076922</v>
      </c>
      <c r="L27" s="8"/>
      <c r="M27" s="8">
        <f>SUM(M5:M26)</f>
        <v>6043.565999999998</v>
      </c>
      <c r="N27" s="17">
        <f>SUM(N5:N26)/22</f>
        <v>8.9186385763242999</v>
      </c>
      <c r="O27" s="8"/>
      <c r="P27" s="8">
        <f>SUM(P5:P26)</f>
        <v>5442.0190000000002</v>
      </c>
      <c r="Q27" s="17">
        <f>SUM(Q5:Q26)/22</f>
        <v>8.0799958383001265</v>
      </c>
      <c r="R27" s="8"/>
      <c r="S27" s="8">
        <f>SUM(S5:S26)</f>
        <v>590375.83999999985</v>
      </c>
      <c r="T27" s="17">
        <f>SUM(T5:T26)/22</f>
        <v>860.89011961201606</v>
      </c>
      <c r="U27" s="8"/>
      <c r="V27" s="8">
        <f>SUM(V5:V26)</f>
        <v>38618.11</v>
      </c>
      <c r="W27" s="17">
        <f>SUM(W5:W26)/22</f>
        <v>59.689759696178605</v>
      </c>
      <c r="X27" s="14"/>
      <c r="Y27" s="14"/>
    </row>
  </sheetData>
  <sheetProtection formatCells="0" formatColumns="0" formatRows="0" insertColumns="0" insertRows="0" insertHyperlinks="0" deleteColumns="0" deleteRows="0" sort="0" autoFilter="0" pivotTables="0"/>
  <sortState ref="B6:Y26">
    <sortCondition ref="Y6:Y26"/>
  </sortState>
  <mergeCells count="12">
    <mergeCell ref="Y3:Y4"/>
    <mergeCell ref="V3:X3"/>
    <mergeCell ref="S3:U3"/>
    <mergeCell ref="P3:R3"/>
    <mergeCell ref="M3:O3"/>
    <mergeCell ref="B1:W1"/>
    <mergeCell ref="B2:W2"/>
    <mergeCell ref="B3:B4"/>
    <mergeCell ref="C3:C4"/>
    <mergeCell ref="J3:L3"/>
    <mergeCell ref="G3:I3"/>
    <mergeCell ref="D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Sergey</dc:creator>
  <cp:keywords/>
  <dc:description/>
  <cp:lastModifiedBy>User</cp:lastModifiedBy>
  <dcterms:created xsi:type="dcterms:W3CDTF">2019-03-16T18:58:33Z</dcterms:created>
  <dcterms:modified xsi:type="dcterms:W3CDTF">2021-08-06T10:54:50Z</dcterms:modified>
  <cp:category/>
</cp:coreProperties>
</file>